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个人文件\001-培养计划\专业推荐选课表\2022版教学计划选课指导\"/>
    </mc:Choice>
  </mc:AlternateContent>
  <xr:revisionPtr revIDLastSave="0" documentId="13_ncr:1_{E22D8DDD-BF6E-4AA3-BBF6-8E2B988FD9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0" i="2" l="1"/>
  <c r="N50" i="2"/>
  <c r="L50" i="2"/>
  <c r="D50" i="2"/>
  <c r="J50" i="2"/>
  <c r="H50" i="2"/>
  <c r="F50" i="2"/>
  <c r="R50" i="2"/>
  <c r="S50" i="2" l="1"/>
  <c r="S46" i="2"/>
  <c r="S24" i="2" l="1"/>
  <c r="S22" i="2"/>
</calcChain>
</file>

<file path=xl/sharedStrings.xml><?xml version="1.0" encoding="utf-8"?>
<sst xmlns="http://schemas.openxmlformats.org/spreadsheetml/2006/main" count="140" uniqueCount="123">
  <si>
    <r>
      <rPr>
        <sz val="12"/>
        <rFont val="宋体"/>
        <family val="3"/>
        <charset val="134"/>
      </rPr>
      <t>中国近现代史纲要</t>
    </r>
  </si>
  <si>
    <r>
      <rPr>
        <sz val="12"/>
        <rFont val="宋体"/>
        <family val="3"/>
        <charset val="134"/>
      </rPr>
      <t>毛泽东思想和中国特色社会主义理论体系概论</t>
    </r>
  </si>
  <si>
    <r>
      <rPr>
        <sz val="12"/>
        <rFont val="宋体"/>
        <family val="3"/>
        <charset val="134"/>
      </rPr>
      <t>马克思主义理论与实践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</si>
  <si>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</si>
  <si>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二</t>
    </r>
    <r>
      <rPr>
        <sz val="12"/>
        <color theme="1"/>
        <rFont val="Times New Roman"/>
        <family val="1"/>
      </rPr>
      <t>)</t>
    </r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</si>
  <si>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（下）</t>
    </r>
  </si>
  <si>
    <r>
      <rPr>
        <sz val="12"/>
        <color indexed="8"/>
        <rFont val="宋体"/>
        <family val="3"/>
        <charset val="134"/>
      </rPr>
      <t>线性代数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</si>
  <si>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下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</si>
  <si>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上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</si>
  <si>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大学物理实验</t>
    </r>
  </si>
  <si>
    <r>
      <rPr>
        <sz val="12"/>
        <rFont val="宋体"/>
        <family val="3"/>
        <charset val="134"/>
      </rPr>
      <t>普通化学</t>
    </r>
  </si>
  <si>
    <r>
      <rPr>
        <sz val="12"/>
        <rFont val="宋体"/>
        <family val="3"/>
        <charset val="134"/>
      </rPr>
      <t>机械制图（一）</t>
    </r>
  </si>
  <si>
    <r>
      <rPr>
        <sz val="12"/>
        <rFont val="宋体"/>
        <family val="3"/>
        <charset val="134"/>
      </rPr>
      <t>机械制图（二）</t>
    </r>
  </si>
  <si>
    <r>
      <rPr>
        <sz val="12"/>
        <rFont val="宋体"/>
        <family val="3"/>
        <charset val="134"/>
      </rPr>
      <t>理论力学</t>
    </r>
  </si>
  <si>
    <r>
      <rPr>
        <sz val="12"/>
        <rFont val="宋体"/>
        <family val="3"/>
        <charset val="134"/>
      </rPr>
      <t>材料力学</t>
    </r>
  </si>
  <si>
    <r>
      <rPr>
        <sz val="12"/>
        <rFont val="宋体"/>
        <family val="3"/>
        <charset val="134"/>
      </rPr>
      <t>毕业设计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论文</t>
    </r>
    <r>
      <rPr>
        <sz val="12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</si>
  <si>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</si>
  <si>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</si>
  <si>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合计</t>
    </r>
    <phoneticPr fontId="1" type="noConversion"/>
  </si>
  <si>
    <r>
      <rPr>
        <sz val="12"/>
        <color theme="1"/>
        <rFont val="宋体"/>
        <family val="3"/>
        <charset val="134"/>
      </rPr>
      <t>课程名称</t>
    </r>
    <phoneticPr fontId="1" type="noConversion"/>
  </si>
  <si>
    <r>
      <rPr>
        <sz val="12"/>
        <color theme="1"/>
        <rFont val="宋体"/>
        <family val="3"/>
        <charset val="134"/>
      </rPr>
      <t>学分</t>
    </r>
    <phoneticPr fontId="1" type="noConversion"/>
  </si>
  <si>
    <r>
      <rPr>
        <sz val="12"/>
        <color theme="1"/>
        <rFont val="宋体"/>
        <family val="3"/>
        <charset val="134"/>
      </rPr>
      <t>体育</t>
    </r>
    <phoneticPr fontId="2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</si>
  <si>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（上）</t>
    </r>
    <phoneticPr fontId="2" type="noConversion"/>
  </si>
  <si>
    <r>
      <rPr>
        <sz val="12"/>
        <color theme="1"/>
        <rFont val="宋体"/>
        <family val="3"/>
        <charset val="134"/>
      </rPr>
      <t>专业选修</t>
    </r>
    <phoneticPr fontId="1" type="noConversion"/>
  </si>
  <si>
    <t>课程
性质</t>
    <phoneticPr fontId="1" type="noConversion"/>
  </si>
  <si>
    <t>通识
必修</t>
    <phoneticPr fontId="1" type="noConversion"/>
  </si>
  <si>
    <t>学门
核心</t>
    <phoneticPr fontId="1" type="noConversion"/>
  </si>
  <si>
    <t>学类
核心</t>
    <phoneticPr fontId="1" type="noConversion"/>
  </si>
  <si>
    <t>第4学期</t>
    <phoneticPr fontId="1" type="noConversion"/>
  </si>
  <si>
    <t>第5学期</t>
    <phoneticPr fontId="1" type="noConversion"/>
  </si>
  <si>
    <t>第7学期</t>
    <phoneticPr fontId="1" type="noConversion"/>
  </si>
  <si>
    <t>第8学期</t>
    <phoneticPr fontId="1" type="noConversion"/>
  </si>
  <si>
    <t>习近平新时代中国特色社会主义思想概论</t>
    <phoneticPr fontId="2" type="noConversion"/>
  </si>
  <si>
    <t>形势与政策（1）</t>
    <phoneticPr fontId="2" type="noConversion"/>
  </si>
  <si>
    <t>形势与政策（2）</t>
    <phoneticPr fontId="2" type="noConversion"/>
  </si>
  <si>
    <t>形势与政策（3）</t>
    <phoneticPr fontId="2" type="noConversion"/>
  </si>
  <si>
    <t>形势与政策（4）</t>
    <phoneticPr fontId="2" type="noConversion"/>
  </si>
  <si>
    <t>形势与政策（5）</t>
    <phoneticPr fontId="2" type="noConversion"/>
  </si>
  <si>
    <t>形势与政策（8）</t>
    <phoneticPr fontId="2" type="noConversion"/>
  </si>
  <si>
    <t>形势与政策（7）</t>
    <phoneticPr fontId="2" type="noConversion"/>
  </si>
  <si>
    <t>形势与政策（6）</t>
    <phoneticPr fontId="2" type="noConversion"/>
  </si>
  <si>
    <t>英语选修模块</t>
    <phoneticPr fontId="1" type="noConversion"/>
  </si>
  <si>
    <t>大学英语（三）或高级英语（一）</t>
    <phoneticPr fontId="2" type="noConversion"/>
  </si>
  <si>
    <t>大学英语（四）或高级英语（二）</t>
    <phoneticPr fontId="2" type="noConversion"/>
  </si>
  <si>
    <t>中文写作实训</t>
    <phoneticPr fontId="2" type="noConversion"/>
  </si>
  <si>
    <t>集中
实践
必修</t>
    <phoneticPr fontId="1" type="noConversion"/>
  </si>
  <si>
    <t>安全教育与军事训练</t>
    <phoneticPr fontId="2" type="noConversion"/>
  </si>
  <si>
    <r>
      <rPr>
        <sz val="12"/>
        <rFont val="宋体"/>
        <family val="3"/>
        <charset val="134"/>
      </rPr>
      <t>劳动</t>
    </r>
    <phoneticPr fontId="2" type="noConversion"/>
  </si>
  <si>
    <t>备注：</t>
    <phoneticPr fontId="2" type="noConversion"/>
  </si>
  <si>
    <r>
      <rPr>
        <sz val="12"/>
        <color theme="1"/>
        <rFont val="宋体"/>
        <family val="3"/>
        <charset val="134"/>
      </rPr>
      <t>逻辑与批判性思维训练（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学分，每学期均开设）</t>
    </r>
    <phoneticPr fontId="2" type="noConversion"/>
  </si>
  <si>
    <t>文献检索</t>
  </si>
  <si>
    <t>导师制课程</t>
  </si>
  <si>
    <t>生产实习</t>
  </si>
  <si>
    <t>创新创业实践</t>
  </si>
  <si>
    <t>汽车理论</t>
  </si>
  <si>
    <t>电动汽车技术</t>
  </si>
  <si>
    <t xml:space="preserve">普通话测试 </t>
  </si>
  <si>
    <t>程序设计与算法语言</t>
  </si>
  <si>
    <t>机械设计基础</t>
    <phoneticPr fontId="2" type="noConversion"/>
  </si>
  <si>
    <t>工程热力学</t>
  </si>
  <si>
    <t>传热学</t>
  </si>
  <si>
    <t>机械工程材料</t>
  </si>
  <si>
    <t>工程流体力学</t>
  </si>
  <si>
    <t>制冷技术与原理</t>
  </si>
  <si>
    <t>互换性与技术测量</t>
  </si>
  <si>
    <t>汽车电子控制技术</t>
  </si>
  <si>
    <t>燃料电池发电技术基础</t>
  </si>
  <si>
    <t>可再生能源及其利用技术</t>
  </si>
  <si>
    <t>过程装备设计</t>
  </si>
  <si>
    <t>动力系统建模与仿真</t>
  </si>
  <si>
    <t xml:space="preserve">内燃机排放与控制 </t>
  </si>
  <si>
    <t>内燃机设计</t>
  </si>
  <si>
    <t>内燃机振动与噪声控制</t>
  </si>
  <si>
    <t>内燃机构造</t>
  </si>
  <si>
    <t>热力发电厂</t>
  </si>
  <si>
    <t>专业选修模块</t>
    <phoneticPr fontId="2" type="noConversion"/>
  </si>
  <si>
    <t>专业综合课程设计</t>
  </si>
  <si>
    <t>认知实习</t>
  </si>
  <si>
    <t>科研训练</t>
  </si>
  <si>
    <t>创业基础</t>
  </si>
  <si>
    <t>1. 除了带※号限制选修课外，其他选修课的开课情况由各专业决定</t>
    <phoneticPr fontId="2" type="noConversion"/>
  </si>
  <si>
    <t>2. 表中所列课程开课时间为正修开课时间</t>
    <phoneticPr fontId="2" type="noConversion"/>
  </si>
  <si>
    <t>5.第3学期结束时通识选修课至少要修够2学分，第6学期结束时通识选修课至少要修够4学分，第9学期结束时通识选修课至少要修够6学分</t>
    <phoneticPr fontId="2" type="noConversion"/>
  </si>
  <si>
    <t>通识
选修</t>
    <phoneticPr fontId="2" type="noConversion"/>
  </si>
  <si>
    <t>思想道德与法治</t>
    <phoneticPr fontId="2" type="noConversion"/>
  </si>
  <si>
    <t>马克思主义基本原理</t>
    <phoneticPr fontId="2" type="noConversion"/>
  </si>
  <si>
    <t>概率论与数理统计（理）</t>
    <phoneticPr fontId="2" type="noConversion"/>
  </si>
  <si>
    <t>机械设计基础课程设计</t>
    <phoneticPr fontId="2" type="noConversion"/>
  </si>
  <si>
    <t>学科发展前沿讲座</t>
  </si>
  <si>
    <r>
      <rPr>
        <sz val="12"/>
        <rFont val="宋体"/>
        <family val="3"/>
        <charset val="134"/>
      </rPr>
      <t>大学计算机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程序设计</t>
    </r>
    <r>
      <rPr>
        <sz val="12"/>
        <rFont val="Times New Roman"/>
        <family val="1"/>
      </rPr>
      <t>)</t>
    </r>
    <phoneticPr fontId="2" type="noConversion"/>
  </si>
  <si>
    <r>
      <t>*</t>
    </r>
    <r>
      <rPr>
        <sz val="12"/>
        <color theme="1"/>
        <rFont val="宋体"/>
        <family val="3"/>
        <charset val="134"/>
      </rPr>
      <t>党史、新中国史、改革开放史、社会主义发展史（任选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门）</t>
    </r>
    <phoneticPr fontId="2" type="noConversion"/>
  </si>
  <si>
    <t xml:space="preserve">      模块1：创业基础，2学分：
      模块2：领军人才素质教育；
      模块3：中国东盟历史文化与社会发展；
      模块4：海洋知识与可持续发展；
      模块5：广西少数民族文化与现代发展
      模块6：公共艺术课程模块</t>
    <phoneticPr fontId="2" type="noConversion"/>
  </si>
  <si>
    <t>工程训练</t>
  </si>
  <si>
    <t>热与流体课程实验</t>
  </si>
  <si>
    <t>电工电子学</t>
  </si>
  <si>
    <t>专业
核心</t>
    <phoneticPr fontId="1" type="noConversion"/>
  </si>
  <si>
    <t>发动机原理与先进技术</t>
  </si>
  <si>
    <t>能源与动力装置基础</t>
  </si>
  <si>
    <t>新能源科学与技术</t>
  </si>
  <si>
    <t>※燃烧学基础</t>
    <phoneticPr fontId="2" type="noConversion"/>
  </si>
  <si>
    <t>※自动控制原理</t>
    <phoneticPr fontId="2" type="noConversion"/>
  </si>
  <si>
    <t>※能源动力测试技术</t>
    <phoneticPr fontId="2" type="noConversion"/>
  </si>
  <si>
    <t>有限元方法及程序设计</t>
  </si>
  <si>
    <t>智慧能源与能源互联</t>
  </si>
  <si>
    <t>太阳能利用原理与技术</t>
  </si>
  <si>
    <t>先进储能原理与技术</t>
  </si>
  <si>
    <t>动力机械制造工艺学</t>
  </si>
  <si>
    <t>风力发电原理及技术</t>
  </si>
  <si>
    <t>能源动力装备数值模拟</t>
  </si>
  <si>
    <t>能源清洁利用与碳捕集技术</t>
  </si>
  <si>
    <t>毕业实习</t>
  </si>
  <si>
    <t>2022版能源与动力工程专业推荐课表</t>
    <phoneticPr fontId="2" type="noConversion"/>
  </si>
  <si>
    <t>大学生心理健康教育</t>
  </si>
  <si>
    <t>大学生就业与创业指导</t>
  </si>
  <si>
    <t xml:space="preserve">※专业英语 </t>
  </si>
  <si>
    <t>第3学期</t>
    <phoneticPr fontId="1" type="noConversion"/>
  </si>
  <si>
    <t>第6学期</t>
    <phoneticPr fontId="1" type="noConversion"/>
  </si>
  <si>
    <t>能源动力综合实验</t>
  </si>
  <si>
    <t>3.导师制课程：第5学期开设，第7学期给成绩</t>
    <phoneticPr fontId="2" type="noConversion"/>
  </si>
  <si>
    <t>4.热与流体课程实验：第4学期开课，第5学期给成绩</t>
    <phoneticPr fontId="2" type="noConversion"/>
  </si>
  <si>
    <t>若未达免修条件，则需继续修读大学英语（三）、大学英语（四）</t>
    <phoneticPr fontId="2" type="noConversion"/>
  </si>
  <si>
    <t>中华民族共同体概论</t>
  </si>
  <si>
    <t>注：关于通识选修课，累计应修学分不少于10学分，其中领军、创新创业模块至少应各修1门课程，公共艺术课程模块至少修读2学分，其余东盟、民族、海洋模块至少选择其中2个模块修读，理工农医类学生修读人文社科类课程不少于2学分，文科类学生修读自然科学类课程不少于2学分。《创业基础》《中文写作实训》《逻辑与批判性思维》《中华民族共同体概论》及公共艺术课程模块为每生必修。其中《创业基础》属于创业模块，《中文写作实训》《逻辑与批判性思维训练》属于领军模块，《中华民族共同体概论》属于民族模块。线下课程修读学分须≥5学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</si>
</sst>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48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48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8" fillId="0" borderId="35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29" xfId="0" applyNumberFormat="1" applyFont="1" applyBorder="1" applyAlignment="1">
      <alignment horizontal="left" vertical="center"/>
    </xf>
    <xf numFmtId="0" fontId="9" fillId="0" borderId="6" xfId="1" applyNumberFormat="1" applyFont="1" applyBorder="1" applyAlignment="1">
      <alignment horizontal="left" vertical="center" wrapText="1"/>
    </xf>
    <xf numFmtId="0" fontId="9" fillId="0" borderId="7" xfId="1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9" fillId="0" borderId="8" xfId="1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8" fillId="0" borderId="31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left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0" fillId="0" borderId="6" xfId="0" applyNumberFormat="1" applyBorder="1">
      <alignment vertical="center"/>
    </xf>
    <xf numFmtId="0" fontId="0" fillId="0" borderId="0" xfId="0" applyNumberFormat="1" applyAlignment="1">
      <alignment horizontal="center" vertical="center"/>
    </xf>
    <xf numFmtId="0" fontId="11" fillId="0" borderId="30" xfId="1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10" fillId="0" borderId="42" xfId="1" applyNumberFormat="1" applyFont="1" applyBorder="1" applyAlignment="1">
      <alignment horizontal="left" vertical="center" wrapText="1"/>
    </xf>
    <xf numFmtId="0" fontId="8" fillId="0" borderId="43" xfId="1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left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left" vertical="center" wrapText="1"/>
    </xf>
    <xf numFmtId="0" fontId="8" fillId="0" borderId="42" xfId="0" applyNumberFormat="1" applyFont="1" applyBorder="1" applyAlignment="1">
      <alignment horizontal="left" vertical="center" wrapText="1"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>
      <alignment vertical="center"/>
    </xf>
    <xf numFmtId="0" fontId="1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</cellXfs>
  <cellStyles count="5">
    <cellStyle name="Normal 2 2" xfId="2" xr:uid="{00000000-0005-0000-0000-000000000000}"/>
    <cellStyle name="常规" xfId="0" builtinId="0"/>
    <cellStyle name="常规 2" xfId="1" xr:uid="{00000000-0005-0000-0000-000002000000}"/>
    <cellStyle name="常规 2 2" xfId="3" xr:uid="{00000000-0005-0000-0000-000003000000}"/>
    <cellStyle name="常规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7"/>
  <sheetViews>
    <sheetView tabSelected="1" zoomScale="99" zoomScaleNormal="99" workbookViewId="0">
      <pane xSplit="2" ySplit="3" topLeftCell="C16" activePane="bottomRight" state="frozen"/>
      <selection pane="topRight" activeCell="C1" sqref="C1"/>
      <selection pane="bottomLeft" activeCell="A3" sqref="A3"/>
      <selection pane="bottomRight" activeCell="C13" sqref="C13:J16"/>
    </sheetView>
  </sheetViews>
  <sheetFormatPr defaultRowHeight="14" x14ac:dyDescent="0.3"/>
  <cols>
    <col min="1" max="1" width="3.25" customWidth="1"/>
    <col min="2" max="2" width="6.4140625" customWidth="1"/>
    <col min="3" max="3" width="20.9140625" customWidth="1"/>
    <col min="4" max="4" width="5" style="1" customWidth="1"/>
    <col min="5" max="5" width="19.4140625" customWidth="1"/>
    <col min="6" max="6" width="5" style="1" customWidth="1"/>
    <col min="7" max="7" width="26.25" customWidth="1"/>
    <col min="8" max="8" width="5.4140625" style="1" customWidth="1"/>
    <col min="9" max="9" width="21.4140625" customWidth="1"/>
    <col min="10" max="10" width="5.75" style="1" customWidth="1"/>
    <col min="11" max="11" width="21.75" customWidth="1"/>
    <col min="12" max="12" width="5.25" style="1" customWidth="1"/>
    <col min="13" max="13" width="22.25" customWidth="1"/>
    <col min="14" max="14" width="5.75" style="1" customWidth="1"/>
    <col min="15" max="15" width="26.08203125" customWidth="1"/>
    <col min="16" max="16" width="5" style="1" customWidth="1"/>
    <col min="17" max="17" width="18.6640625" customWidth="1"/>
    <col min="18" max="18" width="5.25" customWidth="1"/>
    <col min="19" max="19" width="8.25" customWidth="1"/>
  </cols>
  <sheetData>
    <row r="1" spans="1:19" ht="20.149999999999999" customHeight="1" thickBot="1" x14ac:dyDescent="0.3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20.149999999999999" customHeight="1" thickTop="1" x14ac:dyDescent="0.3">
      <c r="A2" s="138" t="s">
        <v>24</v>
      </c>
      <c r="B2" s="139"/>
      <c r="C2" s="137" t="s">
        <v>16</v>
      </c>
      <c r="D2" s="132"/>
      <c r="E2" s="137" t="s">
        <v>17</v>
      </c>
      <c r="F2" s="132"/>
      <c r="G2" s="131" t="s">
        <v>115</v>
      </c>
      <c r="H2" s="132"/>
      <c r="I2" s="131" t="s">
        <v>28</v>
      </c>
      <c r="J2" s="132"/>
      <c r="K2" s="131" t="s">
        <v>29</v>
      </c>
      <c r="L2" s="132"/>
      <c r="M2" s="131" t="s">
        <v>116</v>
      </c>
      <c r="N2" s="132"/>
      <c r="O2" s="131" t="s">
        <v>30</v>
      </c>
      <c r="P2" s="132"/>
      <c r="Q2" s="133" t="s">
        <v>31</v>
      </c>
      <c r="R2" s="134"/>
      <c r="S2" s="135" t="s">
        <v>18</v>
      </c>
    </row>
    <row r="3" spans="1:19" ht="20.149999999999999" customHeight="1" thickBot="1" x14ac:dyDescent="0.35">
      <c r="A3" s="140"/>
      <c r="B3" s="141"/>
      <c r="C3" s="3" t="s">
        <v>19</v>
      </c>
      <c r="D3" s="4" t="s">
        <v>20</v>
      </c>
      <c r="E3" s="3" t="s">
        <v>19</v>
      </c>
      <c r="F3" s="4" t="s">
        <v>20</v>
      </c>
      <c r="G3" s="3" t="s">
        <v>19</v>
      </c>
      <c r="H3" s="4" t="s">
        <v>20</v>
      </c>
      <c r="I3" s="3" t="s">
        <v>19</v>
      </c>
      <c r="J3" s="4" t="s">
        <v>20</v>
      </c>
      <c r="K3" s="3" t="s">
        <v>19</v>
      </c>
      <c r="L3" s="4" t="s">
        <v>20</v>
      </c>
      <c r="M3" s="3" t="s">
        <v>19</v>
      </c>
      <c r="N3" s="4" t="s">
        <v>20</v>
      </c>
      <c r="O3" s="3" t="s">
        <v>19</v>
      </c>
      <c r="P3" s="4" t="s">
        <v>20</v>
      </c>
      <c r="Q3" s="5" t="s">
        <v>19</v>
      </c>
      <c r="R3" s="6" t="s">
        <v>20</v>
      </c>
      <c r="S3" s="136"/>
    </row>
    <row r="4" spans="1:19" ht="30.5" thickTop="1" x14ac:dyDescent="0.3">
      <c r="A4" s="118" t="s">
        <v>25</v>
      </c>
      <c r="B4" s="119"/>
      <c r="C4" s="7" t="s">
        <v>84</v>
      </c>
      <c r="D4" s="8">
        <v>2.5</v>
      </c>
      <c r="E4" s="9" t="s">
        <v>0</v>
      </c>
      <c r="F4" s="10">
        <v>2.5</v>
      </c>
      <c r="G4" s="11" t="s">
        <v>1</v>
      </c>
      <c r="H4" s="8">
        <v>2.5</v>
      </c>
      <c r="I4" s="7" t="s">
        <v>85</v>
      </c>
      <c r="J4" s="12">
        <v>3</v>
      </c>
      <c r="K4" s="13" t="s">
        <v>113</v>
      </c>
      <c r="L4" s="14">
        <v>1</v>
      </c>
      <c r="M4" s="9"/>
      <c r="N4" s="15"/>
      <c r="O4" s="9"/>
      <c r="P4" s="15"/>
      <c r="Q4" s="16"/>
      <c r="R4" s="17"/>
      <c r="S4" s="158">
        <v>31</v>
      </c>
    </row>
    <row r="5" spans="1:19" ht="15.5" x14ac:dyDescent="0.3">
      <c r="A5" s="120"/>
      <c r="B5" s="121"/>
      <c r="C5" s="13" t="s">
        <v>33</v>
      </c>
      <c r="D5" s="18">
        <v>0</v>
      </c>
      <c r="E5" s="13" t="s">
        <v>34</v>
      </c>
      <c r="F5" s="19">
        <v>0</v>
      </c>
      <c r="G5" s="20" t="s">
        <v>35</v>
      </c>
      <c r="H5" s="18">
        <v>0</v>
      </c>
      <c r="I5" s="13" t="s">
        <v>36</v>
      </c>
      <c r="J5" s="21">
        <v>0</v>
      </c>
      <c r="K5" s="13" t="s">
        <v>37</v>
      </c>
      <c r="L5" s="18">
        <v>0</v>
      </c>
      <c r="M5" s="13" t="s">
        <v>40</v>
      </c>
      <c r="N5" s="18">
        <v>0</v>
      </c>
      <c r="O5" s="13" t="s">
        <v>39</v>
      </c>
      <c r="P5" s="18">
        <v>0</v>
      </c>
      <c r="Q5" s="13" t="s">
        <v>38</v>
      </c>
      <c r="R5" s="18">
        <v>2</v>
      </c>
      <c r="S5" s="159"/>
    </row>
    <row r="6" spans="1:19" ht="30" x14ac:dyDescent="0.3">
      <c r="A6" s="120"/>
      <c r="B6" s="121"/>
      <c r="C6" s="13" t="s">
        <v>112</v>
      </c>
      <c r="D6" s="14">
        <v>2</v>
      </c>
      <c r="E6" s="22"/>
      <c r="F6" s="23"/>
      <c r="G6" s="24" t="s">
        <v>32</v>
      </c>
      <c r="H6" s="21">
        <v>2.5</v>
      </c>
      <c r="I6" s="9" t="s">
        <v>2</v>
      </c>
      <c r="J6" s="21">
        <v>2</v>
      </c>
      <c r="K6" s="22"/>
      <c r="L6" s="18"/>
      <c r="M6" s="25"/>
      <c r="N6" s="14"/>
      <c r="O6" s="25"/>
      <c r="P6" s="14"/>
      <c r="Q6" s="26"/>
      <c r="R6" s="27"/>
      <c r="S6" s="159"/>
    </row>
    <row r="7" spans="1:19" ht="16" x14ac:dyDescent="0.3">
      <c r="A7" s="120"/>
      <c r="B7" s="121"/>
      <c r="C7" s="22" t="s">
        <v>89</v>
      </c>
      <c r="D7" s="14">
        <v>2</v>
      </c>
      <c r="E7" s="25"/>
      <c r="F7" s="23"/>
      <c r="G7" s="28"/>
      <c r="H7" s="14"/>
      <c r="I7" s="9"/>
      <c r="J7" s="21"/>
      <c r="K7" s="25"/>
      <c r="L7" s="14"/>
      <c r="M7" s="25"/>
      <c r="N7" s="14"/>
      <c r="O7" s="25"/>
      <c r="P7" s="14"/>
      <c r="Q7" s="26"/>
      <c r="R7" s="27"/>
      <c r="S7" s="159"/>
    </row>
    <row r="8" spans="1:19" ht="16" x14ac:dyDescent="0.3">
      <c r="A8" s="120"/>
      <c r="B8" s="121"/>
      <c r="C8" s="29" t="s">
        <v>3</v>
      </c>
      <c r="D8" s="30">
        <v>2</v>
      </c>
      <c r="E8" s="29" t="s">
        <v>4</v>
      </c>
      <c r="F8" s="31">
        <v>2</v>
      </c>
      <c r="G8" s="28"/>
      <c r="H8" s="32"/>
      <c r="I8" s="33"/>
      <c r="J8" s="18"/>
      <c r="K8" s="13"/>
      <c r="L8" s="18"/>
      <c r="M8" s="13"/>
      <c r="N8" s="18"/>
      <c r="O8" s="13"/>
      <c r="P8" s="18"/>
      <c r="Q8" s="13"/>
      <c r="R8" s="18"/>
      <c r="S8" s="159"/>
    </row>
    <row r="9" spans="1:19" ht="21.5" customHeight="1" x14ac:dyDescent="0.3">
      <c r="A9" s="122"/>
      <c r="B9" s="123"/>
      <c r="C9" s="155" t="s">
        <v>90</v>
      </c>
      <c r="D9" s="156"/>
      <c r="E9" s="156"/>
      <c r="F9" s="156"/>
      <c r="G9" s="156"/>
      <c r="H9" s="156"/>
      <c r="I9" s="157"/>
      <c r="J9" s="34"/>
      <c r="K9" s="35"/>
      <c r="L9" s="34"/>
      <c r="M9" s="35"/>
      <c r="N9" s="34"/>
      <c r="O9" s="35"/>
      <c r="P9" s="34"/>
      <c r="Q9" s="36"/>
      <c r="R9" s="37"/>
      <c r="S9" s="160"/>
    </row>
    <row r="10" spans="1:19" ht="20.149999999999999" customHeight="1" thickBot="1" x14ac:dyDescent="0.35">
      <c r="A10" s="124"/>
      <c r="B10" s="125"/>
      <c r="C10" s="38" t="s">
        <v>21</v>
      </c>
      <c r="D10" s="4">
        <v>1</v>
      </c>
      <c r="E10" s="38" t="s">
        <v>21</v>
      </c>
      <c r="F10" s="6">
        <v>1</v>
      </c>
      <c r="G10" s="39" t="s">
        <v>21</v>
      </c>
      <c r="H10" s="4">
        <v>1</v>
      </c>
      <c r="I10" s="38" t="s">
        <v>21</v>
      </c>
      <c r="J10" s="4">
        <v>1</v>
      </c>
      <c r="K10" s="40"/>
      <c r="L10" s="4"/>
      <c r="M10" s="40"/>
      <c r="N10" s="4"/>
      <c r="O10" s="40"/>
      <c r="P10" s="4"/>
      <c r="Q10" s="41"/>
      <c r="R10" s="42"/>
      <c r="S10" s="161"/>
    </row>
    <row r="11" spans="1:19" ht="20.149999999999999" customHeight="1" thickTop="1" x14ac:dyDescent="0.3">
      <c r="A11" s="142" t="s">
        <v>83</v>
      </c>
      <c r="B11" s="143"/>
      <c r="C11" s="13" t="s">
        <v>79</v>
      </c>
      <c r="D11" s="14">
        <v>2</v>
      </c>
      <c r="E11" s="22" t="s">
        <v>121</v>
      </c>
      <c r="F11" s="14">
        <v>1</v>
      </c>
      <c r="G11" s="22" t="s">
        <v>44</v>
      </c>
      <c r="H11" s="14">
        <v>0.5</v>
      </c>
      <c r="I11" s="22"/>
      <c r="J11" s="14"/>
      <c r="K11" s="22"/>
      <c r="L11" s="14"/>
      <c r="M11" s="22"/>
      <c r="N11" s="14"/>
      <c r="O11" s="22"/>
      <c r="P11" s="14"/>
      <c r="Q11" s="22"/>
      <c r="R11" s="14"/>
      <c r="S11" s="171">
        <v>10</v>
      </c>
    </row>
    <row r="12" spans="1:19" ht="20.149999999999999" customHeight="1" thickBot="1" x14ac:dyDescent="0.35">
      <c r="A12" s="144"/>
      <c r="B12" s="143"/>
      <c r="C12" s="140" t="s">
        <v>49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5"/>
      <c r="S12" s="171"/>
    </row>
    <row r="13" spans="1:19" ht="20.149999999999999" customHeight="1" thickTop="1" x14ac:dyDescent="0.3">
      <c r="A13" s="144"/>
      <c r="B13" s="143"/>
      <c r="C13" s="149" t="s">
        <v>91</v>
      </c>
      <c r="D13" s="150"/>
      <c r="E13" s="150"/>
      <c r="F13" s="150"/>
      <c r="G13" s="150"/>
      <c r="H13" s="150"/>
      <c r="I13" s="150"/>
      <c r="J13" s="150"/>
      <c r="K13" s="150" t="s">
        <v>122</v>
      </c>
      <c r="L13" s="150"/>
      <c r="M13" s="150"/>
      <c r="N13" s="150"/>
      <c r="O13" s="150"/>
      <c r="P13" s="150"/>
      <c r="Q13" s="150"/>
      <c r="R13" s="153"/>
      <c r="S13" s="171"/>
    </row>
    <row r="14" spans="1:19" ht="20.149999999999999" customHeight="1" x14ac:dyDescent="0.3">
      <c r="A14" s="144"/>
      <c r="B14" s="143"/>
      <c r="C14" s="151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4"/>
      <c r="S14" s="171"/>
    </row>
    <row r="15" spans="1:19" ht="20.149999999999999" customHeight="1" x14ac:dyDescent="0.3">
      <c r="A15" s="144"/>
      <c r="B15" s="143"/>
      <c r="C15" s="151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4"/>
      <c r="S15" s="171"/>
    </row>
    <row r="16" spans="1:19" ht="36" customHeight="1" thickBot="1" x14ac:dyDescent="0.35">
      <c r="A16" s="144"/>
      <c r="B16" s="143"/>
      <c r="C16" s="151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4"/>
      <c r="S16" s="171"/>
    </row>
    <row r="17" spans="1:19" ht="20.149999999999999" customHeight="1" thickTop="1" x14ac:dyDescent="0.3">
      <c r="A17" s="118" t="s">
        <v>26</v>
      </c>
      <c r="B17" s="119"/>
      <c r="C17" s="43" t="s">
        <v>22</v>
      </c>
      <c r="D17" s="44">
        <v>5</v>
      </c>
      <c r="E17" s="43" t="s">
        <v>5</v>
      </c>
      <c r="F17" s="45">
        <v>5</v>
      </c>
      <c r="G17" s="46" t="s">
        <v>86</v>
      </c>
      <c r="H17" s="45">
        <v>3</v>
      </c>
      <c r="I17" s="46"/>
      <c r="J17" s="47"/>
      <c r="K17" s="48"/>
      <c r="L17" s="47"/>
      <c r="M17" s="48"/>
      <c r="N17" s="47"/>
      <c r="O17" s="48"/>
      <c r="P17" s="47"/>
      <c r="Q17" s="49"/>
      <c r="R17" s="50"/>
      <c r="S17" s="115">
        <v>27.5</v>
      </c>
    </row>
    <row r="18" spans="1:19" ht="20.149999999999999" customHeight="1" x14ac:dyDescent="0.3">
      <c r="A18" s="120"/>
      <c r="B18" s="121"/>
      <c r="C18" s="51"/>
      <c r="D18" s="21"/>
      <c r="E18" s="52" t="s">
        <v>6</v>
      </c>
      <c r="F18" s="53">
        <v>2.5</v>
      </c>
      <c r="G18" s="22" t="s">
        <v>7</v>
      </c>
      <c r="H18" s="18">
        <v>2</v>
      </c>
      <c r="I18" s="51"/>
      <c r="J18" s="21"/>
      <c r="K18" s="51"/>
      <c r="L18" s="21"/>
      <c r="M18" s="51"/>
      <c r="N18" s="21"/>
      <c r="O18" s="51"/>
      <c r="P18" s="21"/>
      <c r="Q18" s="54"/>
      <c r="R18" s="55"/>
      <c r="S18" s="117"/>
    </row>
    <row r="19" spans="1:19" ht="20.149999999999999" customHeight="1" x14ac:dyDescent="0.3">
      <c r="A19" s="120"/>
      <c r="B19" s="121"/>
      <c r="C19" s="51"/>
      <c r="D19" s="21"/>
      <c r="E19" s="22" t="s">
        <v>8</v>
      </c>
      <c r="F19" s="18">
        <v>4</v>
      </c>
      <c r="G19" s="51" t="s">
        <v>57</v>
      </c>
      <c r="H19" s="21">
        <v>2</v>
      </c>
      <c r="I19" s="51"/>
      <c r="J19" s="21"/>
      <c r="K19" s="51"/>
      <c r="L19" s="21"/>
      <c r="M19" s="51"/>
      <c r="N19" s="21"/>
      <c r="O19" s="51"/>
      <c r="P19" s="21"/>
      <c r="Q19" s="54"/>
      <c r="R19" s="55"/>
      <c r="S19" s="117"/>
    </row>
    <row r="20" spans="1:19" ht="20.149999999999999" customHeight="1" x14ac:dyDescent="0.3">
      <c r="A20" s="120"/>
      <c r="B20" s="121"/>
      <c r="C20" s="51"/>
      <c r="D20" s="21"/>
      <c r="E20" s="22" t="s">
        <v>9</v>
      </c>
      <c r="F20" s="18">
        <v>2</v>
      </c>
      <c r="G20" s="51"/>
      <c r="H20" s="21"/>
      <c r="I20" s="51"/>
      <c r="J20" s="21"/>
      <c r="K20" s="51"/>
      <c r="L20" s="21"/>
      <c r="M20" s="51"/>
      <c r="N20" s="21"/>
      <c r="O20" s="51"/>
      <c r="P20" s="21"/>
      <c r="Q20" s="54"/>
      <c r="R20" s="55"/>
      <c r="S20" s="117"/>
    </row>
    <row r="21" spans="1:19" ht="20.149999999999999" customHeight="1" thickBot="1" x14ac:dyDescent="0.35">
      <c r="A21" s="124"/>
      <c r="B21" s="125"/>
      <c r="C21" s="38"/>
      <c r="D21" s="56"/>
      <c r="E21" s="57" t="s">
        <v>10</v>
      </c>
      <c r="F21" s="58">
        <v>2</v>
      </c>
      <c r="G21" s="38"/>
      <c r="H21" s="56"/>
      <c r="I21" s="38"/>
      <c r="J21" s="56"/>
      <c r="K21" s="38"/>
      <c r="L21" s="56"/>
      <c r="M21" s="38"/>
      <c r="N21" s="56"/>
      <c r="O21" s="38"/>
      <c r="P21" s="56"/>
      <c r="Q21" s="39"/>
      <c r="R21" s="59"/>
      <c r="S21" s="162"/>
    </row>
    <row r="22" spans="1:19" ht="20.149999999999999" customHeight="1" thickTop="1" x14ac:dyDescent="0.3">
      <c r="A22" s="118" t="s">
        <v>27</v>
      </c>
      <c r="B22" s="119"/>
      <c r="C22" s="9" t="s">
        <v>11</v>
      </c>
      <c r="D22" s="60">
        <v>3.5</v>
      </c>
      <c r="E22" s="9" t="s">
        <v>12</v>
      </c>
      <c r="F22" s="60">
        <v>2.5</v>
      </c>
      <c r="G22" s="9" t="s">
        <v>13</v>
      </c>
      <c r="H22" s="60">
        <v>3</v>
      </c>
      <c r="I22" s="9" t="s">
        <v>14</v>
      </c>
      <c r="J22" s="61">
        <v>3</v>
      </c>
      <c r="K22" s="7" t="s">
        <v>58</v>
      </c>
      <c r="L22" s="60">
        <v>4</v>
      </c>
      <c r="M22" s="62"/>
      <c r="N22" s="12"/>
      <c r="O22" s="62"/>
      <c r="P22" s="12"/>
      <c r="Q22" s="63"/>
      <c r="R22" s="64"/>
      <c r="S22" s="115">
        <f>SUM(D22:D23)+SUM(F22:F23)+SUM(H22:H23)+SUM(J22:J23)+SUM(L22:L23)+SUM(N22:N23)+SUM(P22:P23)</f>
        <v>22</v>
      </c>
    </row>
    <row r="23" spans="1:19" ht="20.149999999999999" customHeight="1" thickBot="1" x14ac:dyDescent="0.35">
      <c r="A23" s="124"/>
      <c r="B23" s="125"/>
      <c r="C23" s="38"/>
      <c r="D23" s="56"/>
      <c r="E23" s="38"/>
      <c r="F23" s="56"/>
      <c r="G23" s="38" t="s">
        <v>61</v>
      </c>
      <c r="H23" s="56">
        <v>2</v>
      </c>
      <c r="I23" s="65" t="s">
        <v>94</v>
      </c>
      <c r="J23" s="66">
        <v>4</v>
      </c>
      <c r="K23" s="38"/>
      <c r="L23" s="56"/>
      <c r="M23" s="38"/>
      <c r="N23" s="56"/>
      <c r="O23" s="38"/>
      <c r="P23" s="56"/>
      <c r="Q23" s="39"/>
      <c r="R23" s="59"/>
      <c r="S23" s="162"/>
    </row>
    <row r="24" spans="1:19" ht="16" thickTop="1" x14ac:dyDescent="0.3">
      <c r="A24" s="118" t="s">
        <v>95</v>
      </c>
      <c r="B24" s="119"/>
      <c r="C24" s="62"/>
      <c r="D24" s="12"/>
      <c r="E24" s="62"/>
      <c r="F24" s="12"/>
      <c r="G24" s="9"/>
      <c r="H24" s="67"/>
      <c r="I24" s="68" t="s">
        <v>59</v>
      </c>
      <c r="J24" s="67">
        <v>3.5</v>
      </c>
      <c r="K24" s="68" t="s">
        <v>60</v>
      </c>
      <c r="L24" s="67">
        <v>3.5</v>
      </c>
      <c r="M24" s="9" t="s">
        <v>96</v>
      </c>
      <c r="N24" s="67">
        <v>2</v>
      </c>
      <c r="O24" s="69"/>
      <c r="P24" s="12"/>
      <c r="Q24" s="63"/>
      <c r="R24" s="64"/>
      <c r="S24" s="115">
        <f>SUM(D24:D27)+SUM(F24:F27)+SUM(H24:H27)+SUM(J24:J27)+SUM(L24:L27)+SUM(N24:N27)+SUM(P24:P27)</f>
        <v>18.5</v>
      </c>
    </row>
    <row r="25" spans="1:19" ht="15.5" x14ac:dyDescent="0.3">
      <c r="A25" s="120"/>
      <c r="B25" s="121"/>
      <c r="C25" s="51"/>
      <c r="D25" s="21"/>
      <c r="E25" s="51"/>
      <c r="F25" s="21"/>
      <c r="G25" s="51"/>
      <c r="H25" s="21"/>
      <c r="I25" s="51" t="s">
        <v>62</v>
      </c>
      <c r="J25" s="21">
        <v>3.5</v>
      </c>
      <c r="K25" s="13"/>
      <c r="L25" s="53"/>
      <c r="M25" s="70" t="s">
        <v>97</v>
      </c>
      <c r="N25" s="53">
        <v>2</v>
      </c>
      <c r="O25" s="51"/>
      <c r="P25" s="21"/>
      <c r="Q25" s="54"/>
      <c r="R25" s="55"/>
      <c r="S25" s="117"/>
    </row>
    <row r="26" spans="1:19" ht="15.5" x14ac:dyDescent="0.3">
      <c r="A26" s="122"/>
      <c r="B26" s="123"/>
      <c r="C26" s="29"/>
      <c r="D26" s="30"/>
      <c r="E26" s="29"/>
      <c r="F26" s="30"/>
      <c r="G26" s="29"/>
      <c r="H26" s="30"/>
      <c r="I26" s="29"/>
      <c r="J26" s="30"/>
      <c r="K26" s="35"/>
      <c r="L26" s="71"/>
      <c r="M26" s="72" t="s">
        <v>63</v>
      </c>
      <c r="N26" s="71">
        <v>2</v>
      </c>
      <c r="O26" s="29"/>
      <c r="P26" s="30"/>
      <c r="Q26" s="73"/>
      <c r="R26" s="74"/>
      <c r="S26" s="163"/>
    </row>
    <row r="27" spans="1:19" ht="16" thickBot="1" x14ac:dyDescent="0.35">
      <c r="A27" s="124"/>
      <c r="B27" s="125"/>
      <c r="C27" s="38"/>
      <c r="D27" s="56"/>
      <c r="E27" s="38"/>
      <c r="F27" s="56"/>
      <c r="G27" s="38"/>
      <c r="H27" s="56"/>
      <c r="I27" s="38"/>
      <c r="J27" s="56"/>
      <c r="K27" s="75"/>
      <c r="L27" s="56"/>
      <c r="M27" s="65" t="s">
        <v>98</v>
      </c>
      <c r="N27" s="66">
        <v>2</v>
      </c>
      <c r="O27" s="38"/>
      <c r="P27" s="56"/>
      <c r="Q27" s="39"/>
      <c r="R27" s="59"/>
      <c r="S27" s="162"/>
    </row>
    <row r="28" spans="1:19" ht="36" customHeight="1" thickTop="1" x14ac:dyDescent="0.3">
      <c r="A28" s="115" t="s">
        <v>23</v>
      </c>
      <c r="B28" s="127" t="s">
        <v>41</v>
      </c>
      <c r="C28" s="76"/>
      <c r="D28" s="77"/>
      <c r="E28" s="62"/>
      <c r="F28" s="12"/>
      <c r="G28" s="62" t="s">
        <v>42</v>
      </c>
      <c r="H28" s="12">
        <v>2</v>
      </c>
      <c r="I28" s="62" t="s">
        <v>43</v>
      </c>
      <c r="J28" s="12">
        <v>2</v>
      </c>
      <c r="K28" s="78"/>
      <c r="L28" s="60"/>
      <c r="M28" s="22"/>
      <c r="N28" s="18"/>
      <c r="O28" s="22"/>
      <c r="P28" s="18"/>
      <c r="Q28" s="63"/>
      <c r="R28" s="64"/>
      <c r="S28" s="168">
        <v>0</v>
      </c>
    </row>
    <row r="29" spans="1:19" ht="20.149999999999999" customHeight="1" thickBot="1" x14ac:dyDescent="0.35">
      <c r="A29" s="116"/>
      <c r="B29" s="116"/>
      <c r="C29" s="146" t="s">
        <v>120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8"/>
      <c r="S29" s="170"/>
    </row>
    <row r="30" spans="1:19" ht="16" thickTop="1" x14ac:dyDescent="0.3">
      <c r="A30" s="117"/>
      <c r="B30" s="127" t="s">
        <v>75</v>
      </c>
      <c r="C30" s="79" t="s">
        <v>88</v>
      </c>
      <c r="D30" s="80">
        <v>1</v>
      </c>
      <c r="E30" s="79"/>
      <c r="F30" s="80"/>
      <c r="G30" s="79"/>
      <c r="H30" s="80"/>
      <c r="I30" s="79"/>
      <c r="J30" s="80"/>
      <c r="K30" s="81" t="s">
        <v>99</v>
      </c>
      <c r="L30" s="82">
        <v>2</v>
      </c>
      <c r="M30" s="83" t="s">
        <v>70</v>
      </c>
      <c r="N30" s="45">
        <v>2</v>
      </c>
      <c r="O30" s="79" t="s">
        <v>65</v>
      </c>
      <c r="P30" s="80">
        <v>2</v>
      </c>
      <c r="Q30" s="84"/>
      <c r="R30" s="85"/>
      <c r="S30" s="168">
        <v>22</v>
      </c>
    </row>
    <row r="31" spans="1:19" ht="15.5" x14ac:dyDescent="0.3">
      <c r="A31" s="117"/>
      <c r="B31" s="128"/>
      <c r="C31" s="51"/>
      <c r="D31" s="21"/>
      <c r="E31" s="51"/>
      <c r="F31" s="21"/>
      <c r="G31" s="51"/>
      <c r="H31" s="21"/>
      <c r="I31" s="51"/>
      <c r="J31" s="21"/>
      <c r="K31" s="86" t="s">
        <v>100</v>
      </c>
      <c r="L31" s="21">
        <v>2</v>
      </c>
      <c r="M31" s="69" t="s">
        <v>71</v>
      </c>
      <c r="N31" s="12">
        <v>2</v>
      </c>
      <c r="O31" s="51" t="s">
        <v>64</v>
      </c>
      <c r="P31" s="21">
        <v>2</v>
      </c>
      <c r="Q31" s="54"/>
      <c r="R31" s="87"/>
      <c r="S31" s="169"/>
    </row>
    <row r="32" spans="1:19" ht="15.5" x14ac:dyDescent="0.3">
      <c r="A32" s="117"/>
      <c r="B32" s="128"/>
      <c r="C32" s="62"/>
      <c r="D32" s="12"/>
      <c r="E32" s="62"/>
      <c r="F32" s="12"/>
      <c r="G32" s="62"/>
      <c r="H32" s="12"/>
      <c r="I32" s="62"/>
      <c r="J32" s="12"/>
      <c r="K32" s="69" t="s">
        <v>101</v>
      </c>
      <c r="L32" s="12">
        <v>2</v>
      </c>
      <c r="M32" s="69" t="s">
        <v>102</v>
      </c>
      <c r="N32" s="12">
        <v>2</v>
      </c>
      <c r="O32" s="62" t="s">
        <v>103</v>
      </c>
      <c r="P32" s="12">
        <v>2</v>
      </c>
      <c r="Q32" s="63"/>
      <c r="R32" s="64"/>
      <c r="S32" s="169"/>
    </row>
    <row r="33" spans="1:19" ht="15.5" x14ac:dyDescent="0.3">
      <c r="A33" s="117"/>
      <c r="B33" s="128"/>
      <c r="C33" s="62"/>
      <c r="D33" s="12"/>
      <c r="E33" s="62"/>
      <c r="F33" s="12"/>
      <c r="G33" s="62"/>
      <c r="H33" s="12"/>
      <c r="I33" s="62"/>
      <c r="J33" s="12"/>
      <c r="K33" s="69" t="s">
        <v>114</v>
      </c>
      <c r="L33" s="12">
        <v>1</v>
      </c>
      <c r="M33" s="69" t="s">
        <v>104</v>
      </c>
      <c r="N33" s="12">
        <v>2</v>
      </c>
      <c r="O33" s="62" t="s">
        <v>105</v>
      </c>
      <c r="P33" s="12">
        <v>2</v>
      </c>
      <c r="Q33" s="63"/>
      <c r="R33" s="64"/>
      <c r="S33" s="169"/>
    </row>
    <row r="34" spans="1:19" ht="15.5" x14ac:dyDescent="0.3">
      <c r="A34" s="117"/>
      <c r="B34" s="128"/>
      <c r="C34" s="62"/>
      <c r="D34" s="12"/>
      <c r="E34" s="62"/>
      <c r="F34" s="12"/>
      <c r="G34" s="62"/>
      <c r="H34" s="12"/>
      <c r="I34" s="62"/>
      <c r="J34" s="12"/>
      <c r="K34" s="69" t="s">
        <v>73</v>
      </c>
      <c r="L34" s="12">
        <v>2</v>
      </c>
      <c r="M34" s="69"/>
      <c r="N34" s="12"/>
      <c r="O34" s="62" t="s">
        <v>106</v>
      </c>
      <c r="P34" s="12">
        <v>2</v>
      </c>
      <c r="Q34" s="63"/>
      <c r="R34" s="64"/>
      <c r="S34" s="169"/>
    </row>
    <row r="35" spans="1:19" ht="15.5" x14ac:dyDescent="0.3">
      <c r="A35" s="117"/>
      <c r="B35" s="128"/>
      <c r="C35" s="62"/>
      <c r="D35" s="12"/>
      <c r="E35" s="62"/>
      <c r="F35" s="12"/>
      <c r="G35" s="62"/>
      <c r="H35" s="12"/>
      <c r="I35" s="62"/>
      <c r="J35" s="12"/>
      <c r="K35" s="69"/>
      <c r="L35" s="12"/>
      <c r="M35" s="69"/>
      <c r="N35" s="12"/>
      <c r="O35" s="62" t="s">
        <v>67</v>
      </c>
      <c r="P35" s="12">
        <v>2</v>
      </c>
      <c r="Q35" s="63"/>
      <c r="R35" s="64"/>
      <c r="S35" s="169"/>
    </row>
    <row r="36" spans="1:19" ht="15.5" x14ac:dyDescent="0.3">
      <c r="A36" s="117"/>
      <c r="B36" s="128"/>
      <c r="C36" s="62"/>
      <c r="D36" s="12"/>
      <c r="E36" s="62"/>
      <c r="F36" s="12"/>
      <c r="G36" s="62"/>
      <c r="H36" s="12"/>
      <c r="I36" s="62"/>
      <c r="J36" s="12"/>
      <c r="K36" s="69"/>
      <c r="L36" s="12"/>
      <c r="M36" s="69"/>
      <c r="N36" s="12"/>
      <c r="O36" s="62" t="s">
        <v>66</v>
      </c>
      <c r="P36" s="12">
        <v>2</v>
      </c>
      <c r="Q36" s="63"/>
      <c r="R36" s="64"/>
      <c r="S36" s="169"/>
    </row>
    <row r="37" spans="1:19" ht="15.5" x14ac:dyDescent="0.3">
      <c r="A37" s="117"/>
      <c r="B37" s="128"/>
      <c r="C37" s="62"/>
      <c r="D37" s="12"/>
      <c r="E37" s="62"/>
      <c r="F37" s="12"/>
      <c r="G37" s="62"/>
      <c r="H37" s="12"/>
      <c r="I37" s="62"/>
      <c r="J37" s="12"/>
      <c r="K37" s="69"/>
      <c r="L37" s="12"/>
      <c r="M37" s="69"/>
      <c r="N37" s="12"/>
      <c r="O37" s="62" t="s">
        <v>107</v>
      </c>
      <c r="P37" s="12">
        <v>2</v>
      </c>
      <c r="Q37" s="63"/>
      <c r="R37" s="64"/>
      <c r="S37" s="169"/>
    </row>
    <row r="38" spans="1:19" ht="15.5" x14ac:dyDescent="0.3">
      <c r="A38" s="117"/>
      <c r="B38" s="128"/>
      <c r="C38" s="62"/>
      <c r="D38" s="12"/>
      <c r="E38" s="62"/>
      <c r="F38" s="12"/>
      <c r="G38" s="62"/>
      <c r="H38" s="12"/>
      <c r="I38" s="62"/>
      <c r="J38" s="12"/>
      <c r="K38" s="69"/>
      <c r="L38" s="12"/>
      <c r="M38" s="69"/>
      <c r="N38" s="12"/>
      <c r="O38" s="62" t="s">
        <v>68</v>
      </c>
      <c r="P38" s="12">
        <v>2</v>
      </c>
      <c r="Q38" s="63"/>
      <c r="R38" s="64"/>
      <c r="S38" s="169"/>
    </row>
    <row r="39" spans="1:19" ht="15.5" x14ac:dyDescent="0.3">
      <c r="A39" s="117"/>
      <c r="B39" s="128"/>
      <c r="C39" s="62"/>
      <c r="D39" s="12"/>
      <c r="E39" s="62"/>
      <c r="F39" s="12"/>
      <c r="G39" s="62"/>
      <c r="H39" s="12"/>
      <c r="I39" s="62"/>
      <c r="J39" s="12"/>
      <c r="K39" s="69"/>
      <c r="L39" s="12"/>
      <c r="M39" s="69"/>
      <c r="N39" s="12"/>
      <c r="O39" s="62" t="s">
        <v>55</v>
      </c>
      <c r="P39" s="12">
        <v>2</v>
      </c>
      <c r="Q39" s="63"/>
      <c r="R39" s="64"/>
      <c r="S39" s="169"/>
    </row>
    <row r="40" spans="1:19" ht="15.5" x14ac:dyDescent="0.3">
      <c r="A40" s="117"/>
      <c r="B40" s="128"/>
      <c r="C40" s="62"/>
      <c r="D40" s="12"/>
      <c r="E40" s="62"/>
      <c r="F40" s="12"/>
      <c r="G40" s="62"/>
      <c r="H40" s="12"/>
      <c r="I40" s="62"/>
      <c r="J40" s="12"/>
      <c r="K40" s="69"/>
      <c r="L40" s="12"/>
      <c r="M40" s="69"/>
      <c r="N40" s="12"/>
      <c r="O40" s="62" t="s">
        <v>69</v>
      </c>
      <c r="P40" s="12">
        <v>2</v>
      </c>
      <c r="Q40" s="63"/>
      <c r="R40" s="64"/>
      <c r="S40" s="169"/>
    </row>
    <row r="41" spans="1:19" ht="15.5" x14ac:dyDescent="0.3">
      <c r="A41" s="117"/>
      <c r="B41" s="128"/>
      <c r="C41" s="62"/>
      <c r="D41" s="12"/>
      <c r="E41" s="62"/>
      <c r="F41" s="12"/>
      <c r="G41" s="62"/>
      <c r="H41" s="12"/>
      <c r="I41" s="62"/>
      <c r="J41" s="12"/>
      <c r="K41" s="69"/>
      <c r="L41" s="12"/>
      <c r="M41" s="69"/>
      <c r="N41" s="12"/>
      <c r="O41" s="62" t="s">
        <v>72</v>
      </c>
      <c r="P41" s="12">
        <v>2</v>
      </c>
      <c r="Q41" s="63"/>
      <c r="R41" s="64"/>
      <c r="S41" s="169"/>
    </row>
    <row r="42" spans="1:19" ht="15.5" x14ac:dyDescent="0.3">
      <c r="A42" s="117"/>
      <c r="B42" s="128"/>
      <c r="C42" s="62"/>
      <c r="D42" s="12"/>
      <c r="E42" s="62"/>
      <c r="F42" s="12"/>
      <c r="G42" s="62"/>
      <c r="H42" s="12"/>
      <c r="I42" s="62"/>
      <c r="J42" s="12"/>
      <c r="K42" s="69"/>
      <c r="L42" s="12"/>
      <c r="M42" s="69"/>
      <c r="N42" s="12"/>
      <c r="O42" s="62" t="s">
        <v>54</v>
      </c>
      <c r="P42" s="12">
        <v>2</v>
      </c>
      <c r="Q42" s="63"/>
      <c r="R42" s="64"/>
      <c r="S42" s="169"/>
    </row>
    <row r="43" spans="1:19" ht="15.5" x14ac:dyDescent="0.3">
      <c r="A43" s="117"/>
      <c r="B43" s="128"/>
      <c r="C43" s="62"/>
      <c r="D43" s="12"/>
      <c r="E43" s="62"/>
      <c r="F43" s="12"/>
      <c r="G43" s="62"/>
      <c r="H43" s="12"/>
      <c r="I43" s="62"/>
      <c r="J43" s="12"/>
      <c r="K43" s="69"/>
      <c r="L43" s="12"/>
      <c r="M43" s="69"/>
      <c r="N43" s="12"/>
      <c r="O43" s="62" t="s">
        <v>108</v>
      </c>
      <c r="P43" s="12">
        <v>2</v>
      </c>
      <c r="Q43" s="63"/>
      <c r="R43" s="64"/>
      <c r="S43" s="169"/>
    </row>
    <row r="44" spans="1:19" ht="15.5" x14ac:dyDescent="0.3">
      <c r="A44" s="117"/>
      <c r="B44" s="128"/>
      <c r="C44" s="62"/>
      <c r="D44" s="12"/>
      <c r="E44" s="62"/>
      <c r="F44" s="12"/>
      <c r="G44" s="62"/>
      <c r="H44" s="12"/>
      <c r="I44" s="62"/>
      <c r="J44" s="12"/>
      <c r="K44" s="69"/>
      <c r="L44" s="12"/>
      <c r="M44" s="69"/>
      <c r="N44" s="12"/>
      <c r="O44" s="62" t="s">
        <v>109</v>
      </c>
      <c r="P44" s="12">
        <v>2</v>
      </c>
      <c r="Q44" s="63"/>
      <c r="R44" s="64"/>
      <c r="S44" s="169"/>
    </row>
    <row r="45" spans="1:19" ht="16" thickBot="1" x14ac:dyDescent="0.35">
      <c r="A45" s="117"/>
      <c r="B45" s="129"/>
      <c r="C45" s="38"/>
      <c r="D45" s="56"/>
      <c r="E45" s="38"/>
      <c r="F45" s="56"/>
      <c r="G45" s="38"/>
      <c r="H45" s="56"/>
      <c r="I45" s="38"/>
      <c r="J45" s="56"/>
      <c r="K45" s="38"/>
      <c r="L45" s="56"/>
      <c r="M45" s="38"/>
      <c r="N45" s="56"/>
      <c r="O45" s="88" t="s">
        <v>74</v>
      </c>
      <c r="P45" s="66">
        <v>2</v>
      </c>
      <c r="Q45" s="39"/>
      <c r="R45" s="59"/>
      <c r="S45" s="170"/>
    </row>
    <row r="46" spans="1:19" ht="16.5" thickTop="1" x14ac:dyDescent="0.3">
      <c r="A46" s="118" t="s">
        <v>45</v>
      </c>
      <c r="B46" s="119"/>
      <c r="C46" s="89" t="s">
        <v>46</v>
      </c>
      <c r="D46" s="47">
        <v>0</v>
      </c>
      <c r="E46" s="89" t="s">
        <v>47</v>
      </c>
      <c r="F46" s="47">
        <v>0</v>
      </c>
      <c r="G46" s="83" t="s">
        <v>92</v>
      </c>
      <c r="H46" s="90">
        <v>2</v>
      </c>
      <c r="I46" s="83" t="s">
        <v>77</v>
      </c>
      <c r="J46" s="90">
        <v>1</v>
      </c>
      <c r="K46" s="91" t="s">
        <v>87</v>
      </c>
      <c r="L46" s="92">
        <v>2</v>
      </c>
      <c r="M46" s="93" t="s">
        <v>50</v>
      </c>
      <c r="N46" s="34">
        <v>0.5</v>
      </c>
      <c r="O46" s="94" t="s">
        <v>76</v>
      </c>
      <c r="P46" s="90">
        <v>2</v>
      </c>
      <c r="Q46" s="95" t="s">
        <v>15</v>
      </c>
      <c r="R46" s="96">
        <v>12</v>
      </c>
      <c r="S46" s="164">
        <f>SUM(R46:R49,P46:P49,N46:N49,L46:L49,J46:J49,H46:H49,F46:F49,D46:D49)</f>
        <v>31</v>
      </c>
    </row>
    <row r="47" spans="1:19" ht="15.5" x14ac:dyDescent="0.3">
      <c r="A47" s="120"/>
      <c r="B47" s="121"/>
      <c r="C47" s="51"/>
      <c r="D47" s="21"/>
      <c r="E47" s="51"/>
      <c r="F47" s="21"/>
      <c r="G47" s="22"/>
      <c r="H47" s="18"/>
      <c r="I47" s="22" t="s">
        <v>93</v>
      </c>
      <c r="J47" s="18">
        <v>1.5</v>
      </c>
      <c r="K47" s="22" t="s">
        <v>51</v>
      </c>
      <c r="L47" s="18">
        <v>2</v>
      </c>
      <c r="M47" s="13" t="s">
        <v>52</v>
      </c>
      <c r="N47" s="18">
        <v>2</v>
      </c>
      <c r="O47" s="22" t="s">
        <v>56</v>
      </c>
      <c r="P47" s="18">
        <v>0</v>
      </c>
      <c r="Q47" s="97" t="s">
        <v>110</v>
      </c>
      <c r="R47" s="98">
        <v>2</v>
      </c>
      <c r="S47" s="165"/>
    </row>
    <row r="48" spans="1:19" ht="15.5" x14ac:dyDescent="0.3">
      <c r="A48" s="122"/>
      <c r="B48" s="123"/>
      <c r="C48" s="29"/>
      <c r="D48" s="30"/>
      <c r="E48" s="29"/>
      <c r="F48" s="30"/>
      <c r="G48" s="93"/>
      <c r="H48" s="34"/>
      <c r="I48" s="93"/>
      <c r="J48" s="34"/>
      <c r="K48" s="93"/>
      <c r="L48" s="34"/>
      <c r="M48" s="35" t="s">
        <v>117</v>
      </c>
      <c r="N48" s="34">
        <v>1</v>
      </c>
      <c r="O48" s="93" t="s">
        <v>53</v>
      </c>
      <c r="P48" s="34">
        <v>2</v>
      </c>
      <c r="Q48" s="99"/>
      <c r="R48" s="37"/>
      <c r="S48" s="166"/>
    </row>
    <row r="49" spans="1:19" ht="16" thickBot="1" x14ac:dyDescent="0.35">
      <c r="A49" s="124"/>
      <c r="B49" s="125"/>
      <c r="C49" s="100"/>
      <c r="D49" s="56"/>
      <c r="E49" s="100"/>
      <c r="F49" s="56"/>
      <c r="G49" s="65"/>
      <c r="H49" s="66"/>
      <c r="I49" s="57"/>
      <c r="J49" s="58"/>
      <c r="K49" s="57"/>
      <c r="L49" s="58"/>
      <c r="M49" s="57" t="s">
        <v>78</v>
      </c>
      <c r="N49" s="58">
        <v>1</v>
      </c>
      <c r="O49" s="57"/>
      <c r="P49" s="58"/>
      <c r="Q49" s="101"/>
      <c r="R49" s="102"/>
      <c r="S49" s="167"/>
    </row>
    <row r="50" spans="1:19" ht="16" thickTop="1" x14ac:dyDescent="0.3">
      <c r="A50" s="103"/>
      <c r="B50" s="103"/>
      <c r="C50" s="104"/>
      <c r="D50" s="105">
        <f>SUM(D22:D23,D17:D21,D4:D8)+2+2+1</f>
        <v>22</v>
      </c>
      <c r="E50" s="104"/>
      <c r="F50" s="105">
        <f>SUM(F22:F23,F17:F21,F4:F8)+1+1</f>
        <v>24.5</v>
      </c>
      <c r="G50" s="106"/>
      <c r="H50" s="107">
        <f>SUM(H46:H49,H22:H23,H17:H21,H4:H8)+1+1.5</f>
        <v>21.5</v>
      </c>
      <c r="I50" s="108"/>
      <c r="J50" s="109">
        <f>SUM(J46:J49,J24:J27,J22:J23,J4:J10)+2</f>
        <v>24.5</v>
      </c>
      <c r="K50" s="108"/>
      <c r="L50" s="109">
        <f>SUM(L46:L49,L24:L27,L22:L23,L4:L10)+2+9</f>
        <v>23.5</v>
      </c>
      <c r="M50" s="108"/>
      <c r="N50" s="109">
        <f>SUM(N46:N49,N24:N27)+1.5+6</f>
        <v>20</v>
      </c>
      <c r="O50" s="108"/>
      <c r="P50" s="109">
        <f>SUM(P46:P49)+6</f>
        <v>10</v>
      </c>
      <c r="Q50" s="108"/>
      <c r="R50" s="109">
        <f>SUM(R46:R49)+2</f>
        <v>16</v>
      </c>
      <c r="S50" s="109">
        <f>SUM(D50:R50)</f>
        <v>162</v>
      </c>
    </row>
    <row r="51" spans="1:19" ht="15.5" x14ac:dyDescent="0.3">
      <c r="A51" s="126" t="s">
        <v>48</v>
      </c>
      <c r="B51" s="126"/>
      <c r="C51" s="110"/>
      <c r="D51" s="111"/>
      <c r="E51" s="110"/>
      <c r="F51" s="112"/>
      <c r="G51" s="113"/>
      <c r="H51" s="112"/>
      <c r="I51" s="113"/>
      <c r="J51" s="112"/>
      <c r="K51" s="113"/>
      <c r="L51" s="112"/>
      <c r="M51" s="113"/>
      <c r="N51" s="112"/>
      <c r="O51" s="113"/>
      <c r="P51" s="112"/>
      <c r="Q51" s="113"/>
      <c r="R51" s="113"/>
      <c r="S51" s="113"/>
    </row>
    <row r="52" spans="1:19" ht="15.5" x14ac:dyDescent="0.3">
      <c r="A52" s="114"/>
      <c r="B52" s="114"/>
      <c r="C52" s="110" t="s">
        <v>80</v>
      </c>
      <c r="D52" s="111"/>
      <c r="E52" s="110"/>
      <c r="F52" s="112"/>
      <c r="G52" s="113"/>
      <c r="H52" s="112"/>
      <c r="I52" s="113"/>
      <c r="J52" s="112"/>
      <c r="K52" s="113"/>
      <c r="L52" s="113"/>
      <c r="M52" s="113"/>
      <c r="N52" s="112"/>
      <c r="O52" s="113"/>
      <c r="P52" s="112"/>
      <c r="Q52" s="113"/>
      <c r="R52" s="113"/>
      <c r="S52" s="113"/>
    </row>
    <row r="53" spans="1:19" ht="15.5" x14ac:dyDescent="0.3">
      <c r="A53" s="114"/>
      <c r="B53" s="114"/>
      <c r="C53" s="110" t="s">
        <v>81</v>
      </c>
      <c r="D53" s="111"/>
      <c r="E53" s="110"/>
      <c r="F53" s="112"/>
      <c r="G53" s="113"/>
      <c r="H53" s="112"/>
      <c r="I53" s="113"/>
      <c r="J53" s="112"/>
      <c r="K53" s="113"/>
      <c r="L53" s="113"/>
      <c r="M53" s="113"/>
      <c r="N53" s="112"/>
      <c r="O53" s="113"/>
      <c r="P53" s="112"/>
      <c r="Q53" s="113"/>
      <c r="R53" s="113"/>
      <c r="S53" s="113"/>
    </row>
    <row r="54" spans="1:19" ht="15.5" x14ac:dyDescent="0.3">
      <c r="A54" s="110"/>
      <c r="B54" s="110"/>
      <c r="C54" s="110" t="s">
        <v>118</v>
      </c>
      <c r="D54" s="111"/>
      <c r="E54" s="110"/>
      <c r="F54" s="77"/>
      <c r="G54" s="33"/>
      <c r="H54" s="77"/>
      <c r="I54" s="33"/>
      <c r="J54" s="77"/>
      <c r="K54" s="33"/>
      <c r="L54" s="77"/>
      <c r="M54" s="33"/>
      <c r="N54" s="77"/>
      <c r="O54" s="33"/>
      <c r="P54" s="77"/>
      <c r="Q54" s="33"/>
      <c r="R54" s="33"/>
      <c r="S54" s="33"/>
    </row>
    <row r="55" spans="1:19" ht="15.5" x14ac:dyDescent="0.3">
      <c r="A55" s="110"/>
      <c r="B55" s="110"/>
      <c r="C55" s="110" t="s">
        <v>119</v>
      </c>
      <c r="D55" s="111"/>
      <c r="E55" s="110"/>
      <c r="F55" s="77"/>
      <c r="G55" s="33"/>
      <c r="H55" s="77"/>
      <c r="I55" s="33"/>
      <c r="J55" s="77"/>
      <c r="K55" s="33"/>
      <c r="L55" s="77"/>
      <c r="M55" s="33"/>
      <c r="N55" s="77"/>
      <c r="O55" s="33"/>
      <c r="P55" s="77"/>
      <c r="Q55" s="33"/>
      <c r="R55" s="33"/>
      <c r="S55" s="33"/>
    </row>
    <row r="56" spans="1:19" ht="15.5" x14ac:dyDescent="0.3">
      <c r="A56" s="110"/>
      <c r="B56" s="110"/>
      <c r="C56" s="110" t="s">
        <v>82</v>
      </c>
      <c r="D56" s="111"/>
      <c r="E56" s="110"/>
      <c r="F56" s="77"/>
      <c r="G56" s="33"/>
      <c r="H56" s="77"/>
      <c r="I56" s="33"/>
      <c r="J56" s="77"/>
      <c r="K56" s="33"/>
      <c r="L56" s="77"/>
      <c r="M56" s="33"/>
      <c r="N56" s="77"/>
      <c r="O56" s="33"/>
      <c r="P56" s="77"/>
      <c r="Q56" s="33"/>
      <c r="R56" s="33"/>
      <c r="S56" s="33"/>
    </row>
    <row r="57" spans="1:19" ht="15.5" x14ac:dyDescent="0.3">
      <c r="C57" s="2"/>
    </row>
  </sheetData>
  <mergeCells count="34">
    <mergeCell ref="S46:S49"/>
    <mergeCell ref="S30:S45"/>
    <mergeCell ref="S28:S29"/>
    <mergeCell ref="S11:S16"/>
    <mergeCell ref="A22:B23"/>
    <mergeCell ref="S4:S10"/>
    <mergeCell ref="S17:S21"/>
    <mergeCell ref="S22:S23"/>
    <mergeCell ref="S24:S27"/>
    <mergeCell ref="C29:R29"/>
    <mergeCell ref="C13:J16"/>
    <mergeCell ref="K13:R16"/>
    <mergeCell ref="M2:N2"/>
    <mergeCell ref="C9:I9"/>
    <mergeCell ref="A4:B10"/>
    <mergeCell ref="A17:B21"/>
    <mergeCell ref="C2:D2"/>
    <mergeCell ref="E2:F2"/>
    <mergeCell ref="G2:H2"/>
    <mergeCell ref="A2:B3"/>
    <mergeCell ref="A11:B16"/>
    <mergeCell ref="C12:R12"/>
    <mergeCell ref="A1:S1"/>
    <mergeCell ref="O2:P2"/>
    <mergeCell ref="Q2:R2"/>
    <mergeCell ref="I2:J2"/>
    <mergeCell ref="K2:L2"/>
    <mergeCell ref="S2:S3"/>
    <mergeCell ref="A28:A45"/>
    <mergeCell ref="A24:B27"/>
    <mergeCell ref="A51:B51"/>
    <mergeCell ref="B28:B29"/>
    <mergeCell ref="A46:B49"/>
    <mergeCell ref="B30:B45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6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教学办 机械</cp:lastModifiedBy>
  <cp:lastPrinted>2023-05-09T03:57:22Z</cp:lastPrinted>
  <dcterms:created xsi:type="dcterms:W3CDTF">2019-07-20T07:32:22Z</dcterms:created>
  <dcterms:modified xsi:type="dcterms:W3CDTF">2024-01-18T01:47:48Z</dcterms:modified>
</cp:coreProperties>
</file>