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个人文件\001-培养计划\专业推荐选课表\2022版教学计划选课指导\"/>
    </mc:Choice>
  </mc:AlternateContent>
  <xr:revisionPtr revIDLastSave="0" documentId="13_ncr:1_{E31DC7BA-DF90-4615-BB72-C7DFDBCD76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2" l="1"/>
  <c r="P45" i="2"/>
  <c r="N45" i="2"/>
  <c r="J45" i="2"/>
  <c r="H45" i="2"/>
  <c r="D45" i="2"/>
  <c r="R45" i="2" l="1"/>
  <c r="F45" i="2"/>
  <c r="S45" i="2" s="1"/>
  <c r="S40" i="2" l="1"/>
  <c r="S17" i="2"/>
  <c r="S4" i="2"/>
  <c r="S25" i="2" l="1"/>
  <c r="S22" i="2" l="1"/>
</calcChain>
</file>

<file path=xl/sharedStrings.xml><?xml version="1.0" encoding="utf-8"?>
<sst xmlns="http://schemas.openxmlformats.org/spreadsheetml/2006/main" count="140" uniqueCount="123">
  <si>
    <r>
      <rPr>
        <sz val="12"/>
        <rFont val="宋体"/>
        <family val="3"/>
        <charset val="134"/>
      </rPr>
      <t>中国近现代史纲要</t>
    </r>
  </si>
  <si>
    <r>
      <rPr>
        <sz val="12"/>
        <rFont val="宋体"/>
        <family val="3"/>
        <charset val="134"/>
      </rPr>
      <t>毛泽东思想和中国特色社会主义理论体系概论</t>
    </r>
  </si>
  <si>
    <r>
      <rPr>
        <sz val="12"/>
        <rFont val="宋体"/>
        <family val="3"/>
        <charset val="134"/>
      </rPr>
      <t>马克思主义理论与实践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</si>
  <si>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</si>
  <si>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二</t>
    </r>
    <r>
      <rPr>
        <sz val="12"/>
        <color theme="1"/>
        <rFont val="Times New Roman"/>
        <family val="1"/>
      </rPr>
      <t>)</t>
    </r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</si>
  <si>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（下）</t>
    </r>
  </si>
  <si>
    <r>
      <rPr>
        <sz val="12"/>
        <color indexed="8"/>
        <rFont val="宋体"/>
        <family val="3"/>
        <charset val="134"/>
      </rPr>
      <t>线性代数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</si>
  <si>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下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</si>
  <si>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上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</si>
  <si>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大学物理实验</t>
    </r>
  </si>
  <si>
    <r>
      <rPr>
        <sz val="12"/>
        <rFont val="宋体"/>
        <family val="3"/>
        <charset val="134"/>
      </rPr>
      <t>普通化学</t>
    </r>
  </si>
  <si>
    <r>
      <rPr>
        <sz val="12"/>
        <rFont val="宋体"/>
        <family val="3"/>
        <charset val="134"/>
      </rPr>
      <t>机械制图（一）</t>
    </r>
  </si>
  <si>
    <r>
      <rPr>
        <sz val="12"/>
        <rFont val="宋体"/>
        <family val="3"/>
        <charset val="134"/>
      </rPr>
      <t>机械制图（二）</t>
    </r>
  </si>
  <si>
    <r>
      <rPr>
        <sz val="12"/>
        <rFont val="宋体"/>
        <family val="3"/>
        <charset val="134"/>
      </rPr>
      <t>理论力学</t>
    </r>
  </si>
  <si>
    <r>
      <rPr>
        <sz val="12"/>
        <rFont val="宋体"/>
        <family val="3"/>
        <charset val="134"/>
      </rPr>
      <t>材料力学</t>
    </r>
  </si>
  <si>
    <r>
      <rPr>
        <sz val="12"/>
        <rFont val="宋体"/>
        <family val="3"/>
        <charset val="134"/>
      </rPr>
      <t>机械设计</t>
    </r>
  </si>
  <si>
    <r>
      <rPr>
        <sz val="12"/>
        <rFont val="宋体"/>
        <family val="3"/>
        <charset val="134"/>
      </rPr>
      <t>电工电子学</t>
    </r>
  </si>
  <si>
    <r>
      <rPr>
        <sz val="12"/>
        <rFont val="宋体"/>
        <family val="3"/>
        <charset val="134"/>
      </rPr>
      <t>机械原理</t>
    </r>
  </si>
  <si>
    <r>
      <rPr>
        <sz val="12"/>
        <rFont val="宋体"/>
        <family val="3"/>
        <charset val="134"/>
      </rPr>
      <t>机械原理课程设计</t>
    </r>
  </si>
  <si>
    <r>
      <rPr>
        <sz val="12"/>
        <rFont val="宋体"/>
        <family val="3"/>
        <charset val="134"/>
      </rPr>
      <t>毕业设计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论文</t>
    </r>
    <r>
      <rPr>
        <sz val="12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</si>
  <si>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</si>
  <si>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</si>
  <si>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合计</t>
    </r>
    <phoneticPr fontId="1" type="noConversion"/>
  </si>
  <si>
    <r>
      <rPr>
        <sz val="12"/>
        <color theme="1"/>
        <rFont val="宋体"/>
        <family val="3"/>
        <charset val="134"/>
      </rPr>
      <t>课程名称</t>
    </r>
    <phoneticPr fontId="1" type="noConversion"/>
  </si>
  <si>
    <r>
      <rPr>
        <sz val="12"/>
        <color theme="1"/>
        <rFont val="宋体"/>
        <family val="3"/>
        <charset val="134"/>
      </rPr>
      <t>学分</t>
    </r>
    <phoneticPr fontId="1" type="noConversion"/>
  </si>
  <si>
    <r>
      <rPr>
        <sz val="12"/>
        <color theme="1"/>
        <rFont val="宋体"/>
        <family val="3"/>
        <charset val="134"/>
      </rPr>
      <t>体育</t>
    </r>
    <phoneticPr fontId="2" type="noConversion"/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</si>
  <si>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（上）</t>
    </r>
    <phoneticPr fontId="2" type="noConversion"/>
  </si>
  <si>
    <r>
      <rPr>
        <sz val="12"/>
        <color indexed="8"/>
        <rFont val="宋体"/>
        <family val="3"/>
        <charset val="134"/>
      </rPr>
      <t>机械制造技术基础</t>
    </r>
    <phoneticPr fontId="2" type="noConversion"/>
  </si>
  <si>
    <r>
      <rPr>
        <sz val="12"/>
        <color theme="1"/>
        <rFont val="宋体"/>
        <family val="3"/>
        <charset val="134"/>
      </rPr>
      <t>专业选修</t>
    </r>
    <phoneticPr fontId="1" type="noConversion"/>
  </si>
  <si>
    <r>
      <rPr>
        <sz val="12"/>
        <rFont val="宋体"/>
        <family val="3"/>
        <charset val="134"/>
      </rPr>
      <t>程序设计与算法语言</t>
    </r>
    <phoneticPr fontId="2" type="noConversion"/>
  </si>
  <si>
    <t>课程
性质</t>
    <phoneticPr fontId="1" type="noConversion"/>
  </si>
  <si>
    <t>通识
必修</t>
    <phoneticPr fontId="1" type="noConversion"/>
  </si>
  <si>
    <t>学门
核心</t>
    <phoneticPr fontId="1" type="noConversion"/>
  </si>
  <si>
    <t>学类
核心</t>
    <phoneticPr fontId="1" type="noConversion"/>
  </si>
  <si>
    <t>第4学期</t>
    <phoneticPr fontId="1" type="noConversion"/>
  </si>
  <si>
    <t>第5学期</t>
    <phoneticPr fontId="1" type="noConversion"/>
  </si>
  <si>
    <t>第7学期</t>
    <phoneticPr fontId="1" type="noConversion"/>
  </si>
  <si>
    <t>第8学期</t>
    <phoneticPr fontId="1" type="noConversion"/>
  </si>
  <si>
    <t>习近平新时代中国特色社会主义思想概论</t>
    <phoneticPr fontId="2" type="noConversion"/>
  </si>
  <si>
    <t>形势与政策（1）</t>
    <phoneticPr fontId="2" type="noConversion"/>
  </si>
  <si>
    <t>形势与政策（2）</t>
    <phoneticPr fontId="2" type="noConversion"/>
  </si>
  <si>
    <t>形势与政策（3）</t>
    <phoneticPr fontId="2" type="noConversion"/>
  </si>
  <si>
    <t>形势与政策（4）</t>
    <phoneticPr fontId="2" type="noConversion"/>
  </si>
  <si>
    <t>形势与政策（5）</t>
    <phoneticPr fontId="2" type="noConversion"/>
  </si>
  <si>
    <t>形势与政策（8）</t>
    <phoneticPr fontId="2" type="noConversion"/>
  </si>
  <si>
    <t>形势与政策（7）</t>
    <phoneticPr fontId="2" type="noConversion"/>
  </si>
  <si>
    <t>形势与政策（6）</t>
    <phoneticPr fontId="2" type="noConversion"/>
  </si>
  <si>
    <t>英语选修模块</t>
    <phoneticPr fontId="1" type="noConversion"/>
  </si>
  <si>
    <t>大学英语（三）或高级英语（一）</t>
    <phoneticPr fontId="2" type="noConversion"/>
  </si>
  <si>
    <t>大学英语（四）或高级英语（二）</t>
    <phoneticPr fontId="2" type="noConversion"/>
  </si>
  <si>
    <t>中文写作实训</t>
    <phoneticPr fontId="2" type="noConversion"/>
  </si>
  <si>
    <t>材料科学与工程基础</t>
    <phoneticPr fontId="2" type="noConversion"/>
  </si>
  <si>
    <t>传感与检测技术</t>
    <phoneticPr fontId="2" type="noConversion"/>
  </si>
  <si>
    <t>集中
实践
必修</t>
    <phoneticPr fontId="1" type="noConversion"/>
  </si>
  <si>
    <t>安全教育与军事训练</t>
    <phoneticPr fontId="2" type="noConversion"/>
  </si>
  <si>
    <r>
      <rPr>
        <sz val="12"/>
        <rFont val="宋体"/>
        <family val="3"/>
        <charset val="134"/>
      </rPr>
      <t>劳动</t>
    </r>
    <phoneticPr fontId="2" type="noConversion"/>
  </si>
  <si>
    <t>备注：</t>
    <phoneticPr fontId="2" type="noConversion"/>
  </si>
  <si>
    <r>
      <rPr>
        <sz val="12"/>
        <color theme="1"/>
        <rFont val="宋体"/>
        <family val="3"/>
        <charset val="134"/>
      </rPr>
      <t>逻辑与批判性思维训练（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学分，每学期均开设）</t>
    </r>
    <phoneticPr fontId="2" type="noConversion"/>
  </si>
  <si>
    <t>计算方法</t>
    <phoneticPr fontId="2" type="noConversion"/>
  </si>
  <si>
    <t>控制理论与技术</t>
  </si>
  <si>
    <t xml:space="preserve">液压传动 </t>
  </si>
  <si>
    <t xml:space="preserve">机械电气自动控制   </t>
  </si>
  <si>
    <t>机电系统设计与控制</t>
  </si>
  <si>
    <t>※机械工程概论</t>
    <phoneticPr fontId="2" type="noConversion"/>
  </si>
  <si>
    <t>※互换性与技术测量</t>
    <phoneticPr fontId="2" type="noConversion"/>
  </si>
  <si>
    <t>计算机控制系统分析与设计</t>
  </si>
  <si>
    <t>单片机原理及其应用</t>
  </si>
  <si>
    <t xml:space="preserve">智能工厂设计与管理 </t>
  </si>
  <si>
    <t xml:space="preserve">工业互联网技术     </t>
  </si>
  <si>
    <t>智能控制基础</t>
  </si>
  <si>
    <t xml:space="preserve">EDA技术                             </t>
  </si>
  <si>
    <t>专业选修模块</t>
    <phoneticPr fontId="1" type="noConversion"/>
  </si>
  <si>
    <t xml:space="preserve">变流技术与交流调速 </t>
  </si>
  <si>
    <t>文献检索</t>
  </si>
  <si>
    <t>工程管理与技术经济学</t>
  </si>
  <si>
    <t>机械工程综合实践</t>
  </si>
  <si>
    <t>导师制课程</t>
  </si>
  <si>
    <t>生产实习</t>
  </si>
  <si>
    <t>创新创业实践</t>
  </si>
  <si>
    <r>
      <rPr>
        <sz val="12"/>
        <rFont val="宋体"/>
        <family val="3"/>
        <charset val="134"/>
      </rPr>
      <t>机械</t>
    </r>
    <r>
      <rPr>
        <sz val="12"/>
        <rFont val="Times New Roman"/>
        <family val="1"/>
      </rPr>
      <t>CAD/CAM</t>
    </r>
    <r>
      <rPr>
        <sz val="12"/>
        <rFont val="宋体"/>
        <family val="3"/>
        <charset val="134"/>
      </rPr>
      <t>与数控技术</t>
    </r>
    <phoneticPr fontId="2" type="noConversion"/>
  </si>
  <si>
    <t>创业基础</t>
  </si>
  <si>
    <t>1. 除了带※号限制选修课外，其他选修课的开课情况由各专业决定</t>
    <phoneticPr fontId="2" type="noConversion"/>
  </si>
  <si>
    <t>2. 表中所列课程开课时间为正修开课时间</t>
    <phoneticPr fontId="2" type="noConversion"/>
  </si>
  <si>
    <t>机电系统课程设计</t>
    <phoneticPr fontId="2" type="noConversion"/>
  </si>
  <si>
    <t>机械电子实验技术</t>
  </si>
  <si>
    <t xml:space="preserve">机电液系统分析与测控实验技术    </t>
  </si>
  <si>
    <t>通识
选修</t>
    <phoneticPr fontId="2" type="noConversion"/>
  </si>
  <si>
    <t>思想道德与法治</t>
    <phoneticPr fontId="2" type="noConversion"/>
  </si>
  <si>
    <t>马克思主义基本原理</t>
    <phoneticPr fontId="2" type="noConversion"/>
  </si>
  <si>
    <t>概率论与数理统计（理）</t>
    <phoneticPr fontId="2" type="noConversion"/>
  </si>
  <si>
    <t>工程训练</t>
  </si>
  <si>
    <r>
      <rPr>
        <sz val="12"/>
        <rFont val="宋体"/>
        <family val="3"/>
        <charset val="134"/>
      </rPr>
      <t>大学计算机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程序设计</t>
    </r>
    <r>
      <rPr>
        <sz val="12"/>
        <rFont val="Times New Roman"/>
        <family val="1"/>
      </rPr>
      <t>)</t>
    </r>
    <phoneticPr fontId="2" type="noConversion"/>
  </si>
  <si>
    <r>
      <t>*</t>
    </r>
    <r>
      <rPr>
        <sz val="12"/>
        <color theme="1"/>
        <rFont val="宋体"/>
        <family val="3"/>
        <charset val="134"/>
      </rPr>
      <t>党史、新中国史、改革开放史、社会主义发展史（任选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门）</t>
    </r>
    <phoneticPr fontId="2" type="noConversion"/>
  </si>
  <si>
    <t xml:space="preserve">      模块1：创业基础，2学分：
      模块2：领军人才素质教育；
      模块3：中国东盟历史文化与社会发展；
      模块4：海洋知识与可持续发展；
      模块5：广西少数民族文化与现代发展
      模块6：公共艺术课模块</t>
    <phoneticPr fontId="2" type="noConversion"/>
  </si>
  <si>
    <t>专业
核心</t>
    <phoneticPr fontId="1" type="noConversion"/>
  </si>
  <si>
    <t>2022版机械电子工程专业推荐课表</t>
    <phoneticPr fontId="2" type="noConversion"/>
  </si>
  <si>
    <t xml:space="preserve">工业机器人       </t>
  </si>
  <si>
    <t>复变函数与积分变换</t>
  </si>
  <si>
    <t xml:space="preserve">计算机辅助设计与制造CAD/CAM </t>
  </si>
  <si>
    <t>机械设计课程设计</t>
  </si>
  <si>
    <t>※传热学与流体力学</t>
    <phoneticPr fontId="2" type="noConversion"/>
  </si>
  <si>
    <t>※微机原理与接口技术</t>
    <phoneticPr fontId="2" type="noConversion"/>
  </si>
  <si>
    <r>
      <rPr>
        <sz val="12"/>
        <rFont val="宋体"/>
        <family val="3"/>
        <charset val="134"/>
      </rPr>
      <t>※机电传动控制</t>
    </r>
    <r>
      <rPr>
        <sz val="12"/>
        <rFont val="Times New Roman"/>
        <family val="1"/>
      </rPr>
      <t xml:space="preserve">   </t>
    </r>
    <phoneticPr fontId="2" type="noConversion"/>
  </si>
  <si>
    <t xml:space="preserve">※机械电子控制       </t>
    <phoneticPr fontId="2" type="noConversion"/>
  </si>
  <si>
    <r>
      <rPr>
        <sz val="12"/>
        <rFont val="宋体"/>
        <family val="3"/>
        <charset val="134"/>
      </rPr>
      <t>※人工智能算法基础（双语）</t>
    </r>
    <r>
      <rPr>
        <sz val="12"/>
        <rFont val="Times New Roman"/>
        <family val="1"/>
      </rPr>
      <t xml:space="preserve">   </t>
    </r>
    <phoneticPr fontId="2" type="noConversion"/>
  </si>
  <si>
    <t>※机械电子工程前沿讲座</t>
    <phoneticPr fontId="2" type="noConversion"/>
  </si>
  <si>
    <t>※机电工程专业英语</t>
    <phoneticPr fontId="2" type="noConversion"/>
  </si>
  <si>
    <t>大学生心理健康教育</t>
  </si>
  <si>
    <t>大学生就业与创业指导</t>
  </si>
  <si>
    <t>第3学期</t>
    <phoneticPr fontId="1" type="noConversion"/>
  </si>
  <si>
    <t>第6学期</t>
    <phoneticPr fontId="1" type="noConversion"/>
  </si>
  <si>
    <t>※电路理论</t>
    <phoneticPr fontId="2" type="noConversion"/>
  </si>
  <si>
    <r>
      <rPr>
        <sz val="12"/>
        <rFont val="宋体"/>
        <family val="3"/>
        <charset val="134"/>
      </rPr>
      <t>数控技术</t>
    </r>
    <r>
      <rPr>
        <sz val="12"/>
        <rFont val="Times New Roman"/>
        <family val="1"/>
      </rPr>
      <t xml:space="preserve">            </t>
    </r>
    <phoneticPr fontId="2" type="noConversion"/>
  </si>
  <si>
    <t>机械制造技术基础课程设计</t>
  </si>
  <si>
    <t xml:space="preserve">普通话测试 </t>
  </si>
  <si>
    <t>若未达免修条件，则需继续修读大学英语（三）、大学英语（四）</t>
    <phoneticPr fontId="2" type="noConversion"/>
  </si>
  <si>
    <t>3. 导师制课程：第5学期开设，第7学期给成绩</t>
    <phoneticPr fontId="2" type="noConversion"/>
  </si>
  <si>
    <t>4. 机电液系统分析与测控实验技术：第5学期开课，第6学期给成绩</t>
    <phoneticPr fontId="2" type="noConversion"/>
  </si>
  <si>
    <t>5. 机械CAD/CAM与数控技术：第6学期开课，第7学期给成绩</t>
    <phoneticPr fontId="2" type="noConversion"/>
  </si>
  <si>
    <t>6. 机械电子实验技术：第6学期开课，第7学期给成绩</t>
    <phoneticPr fontId="2" type="noConversion"/>
  </si>
  <si>
    <t>7.第2学期结束时通识选修课至少要修够2学分，第4学期结束时通识选修课至少要修够4学分，第6学期结束时通识选修课至少要修够6学分</t>
    <phoneticPr fontId="2" type="noConversion"/>
  </si>
  <si>
    <t xml:space="preserve">注：领军、创新创业模块至少应各修1门课程，公共艺术课程模块至少修读2学分，其余东盟、民族、海洋模块至少选择其中2个模块修读，理工农医类学生修读人文社科类课程不少于2学分，文科类学生修读自然科学类课程不少于2学分。《创业基础》《中文写作实训》《逻辑与批判性思维》《中华民族共同体概论》及公共艺术课程模块为每生必修。其中《创业基础》属于创业模块，《中文写作实训》《逻辑与批判性思维训练》属于领军模块，《中华民族共同体概论》属于民族模块。线下课程修读学分须≥5学分。 </t>
    <phoneticPr fontId="2" type="noConversion"/>
  </si>
  <si>
    <t>中华民族共同体概论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</si>
</sst>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42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42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29" xfId="0" applyNumberFormat="1" applyFont="1" applyBorder="1" applyAlignment="1">
      <alignment horizontal="left" vertical="center"/>
    </xf>
    <xf numFmtId="0" fontId="9" fillId="0" borderId="6" xfId="1" applyNumberFormat="1" applyFont="1" applyBorder="1" applyAlignment="1">
      <alignment horizontal="left" vertical="center" wrapText="1"/>
    </xf>
    <xf numFmtId="0" fontId="9" fillId="0" borderId="7" xfId="1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9" fillId="0" borderId="8" xfId="1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8" fillId="0" borderId="31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0" fillId="0" borderId="6" xfId="0" applyNumberFormat="1" applyBorder="1">
      <alignment vertical="center"/>
    </xf>
    <xf numFmtId="0" fontId="0" fillId="0" borderId="0" xfId="0" applyNumberFormat="1" applyAlignment="1">
      <alignment horizontal="center" vertical="center"/>
    </xf>
    <xf numFmtId="0" fontId="11" fillId="0" borderId="30" xfId="1" applyNumberFormat="1" applyFont="1" applyBorder="1" applyAlignment="1">
      <alignment horizontal="left" vertical="center" wrapText="1"/>
    </xf>
    <xf numFmtId="0" fontId="10" fillId="0" borderId="30" xfId="0" applyNumberFormat="1" applyFont="1" applyBorder="1" applyAlignment="1">
      <alignment horizontal="left" vertical="center" wrapText="1"/>
    </xf>
    <xf numFmtId="0" fontId="10" fillId="0" borderId="30" xfId="1" applyNumberFormat="1" applyFont="1" applyBorder="1" applyAlignment="1">
      <alignment horizontal="left" vertical="center" wrapText="1"/>
    </xf>
    <xf numFmtId="0" fontId="8" fillId="0" borderId="35" xfId="0" applyNumberFormat="1" applyFont="1" applyBorder="1" applyAlignment="1">
      <alignment horizontal="left" vertical="center" wrapText="1"/>
    </xf>
    <xf numFmtId="0" fontId="9" fillId="0" borderId="30" xfId="1" applyNumberFormat="1" applyFont="1" applyBorder="1" applyAlignment="1">
      <alignment horizontal="left" vertical="center" wrapText="1"/>
    </xf>
    <xf numFmtId="0" fontId="10" fillId="0" borderId="32" xfId="1" applyNumberFormat="1" applyFont="1" applyBorder="1" applyAlignment="1">
      <alignment horizontal="left" vertical="center" wrapText="1"/>
    </xf>
    <xf numFmtId="0" fontId="8" fillId="0" borderId="33" xfId="1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/>
    </xf>
  </cellXfs>
  <cellStyles count="6">
    <cellStyle name="Normal 2 2" xfId="2" xr:uid="{00000000-0005-0000-0000-000000000000}"/>
    <cellStyle name="常规" xfId="0" builtinId="0"/>
    <cellStyle name="常规 2" xfId="1" xr:uid="{00000000-0005-0000-0000-000002000000}"/>
    <cellStyle name="常规 2 2" xfId="3" xr:uid="{00000000-0005-0000-0000-000003000000}"/>
    <cellStyle name="常规 2 3 2" xfId="5" xr:uid="{00000000-0005-0000-0000-000004000000}"/>
    <cellStyle name="常规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3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G48" sqref="G48"/>
    </sheetView>
  </sheetViews>
  <sheetFormatPr defaultColWidth="8.9140625" defaultRowHeight="14" x14ac:dyDescent="0.3"/>
  <cols>
    <col min="1" max="1" width="3.25" style="1" customWidth="1"/>
    <col min="2" max="2" width="6.4140625" style="1" customWidth="1"/>
    <col min="3" max="3" width="20.9140625" style="1" customWidth="1"/>
    <col min="4" max="4" width="5" style="80" customWidth="1"/>
    <col min="5" max="5" width="19.4140625" style="1" customWidth="1"/>
    <col min="6" max="6" width="6.25" style="80" customWidth="1"/>
    <col min="7" max="7" width="25.75" style="1" customWidth="1"/>
    <col min="8" max="8" width="5.4140625" style="80" customWidth="1"/>
    <col min="9" max="9" width="21.58203125" style="1" customWidth="1"/>
    <col min="10" max="10" width="5.75" style="80" customWidth="1"/>
    <col min="11" max="11" width="32.4140625" style="1" customWidth="1"/>
    <col min="12" max="12" width="5.25" style="1" customWidth="1"/>
    <col min="13" max="13" width="30.75" style="1" customWidth="1"/>
    <col min="14" max="14" width="5.75" style="80" customWidth="1"/>
    <col min="15" max="15" width="25.6640625" style="1" customWidth="1"/>
    <col min="16" max="16" width="5" style="80" customWidth="1"/>
    <col min="17" max="17" width="18.33203125" style="1" customWidth="1"/>
    <col min="18" max="18" width="4.25" style="1" customWidth="1"/>
    <col min="19" max="19" width="6.4140625" style="1" customWidth="1"/>
    <col min="20" max="16384" width="8.9140625" style="1"/>
  </cols>
  <sheetData>
    <row r="1" spans="1:19" ht="20.149999999999999" customHeight="1" thickBot="1" x14ac:dyDescent="0.35">
      <c r="A1" s="154" t="s">
        <v>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20.149999999999999" customHeight="1" thickTop="1" x14ac:dyDescent="0.3">
      <c r="A2" s="147" t="s">
        <v>30</v>
      </c>
      <c r="B2" s="148"/>
      <c r="C2" s="141" t="s">
        <v>20</v>
      </c>
      <c r="D2" s="142"/>
      <c r="E2" s="141" t="s">
        <v>21</v>
      </c>
      <c r="F2" s="142"/>
      <c r="G2" s="143" t="s">
        <v>109</v>
      </c>
      <c r="H2" s="142"/>
      <c r="I2" s="143" t="s">
        <v>34</v>
      </c>
      <c r="J2" s="142"/>
      <c r="K2" s="143" t="s">
        <v>35</v>
      </c>
      <c r="L2" s="142"/>
      <c r="M2" s="143" t="s">
        <v>110</v>
      </c>
      <c r="N2" s="142"/>
      <c r="O2" s="143" t="s">
        <v>36</v>
      </c>
      <c r="P2" s="142"/>
      <c r="Q2" s="155" t="s">
        <v>37</v>
      </c>
      <c r="R2" s="156"/>
      <c r="S2" s="157" t="s">
        <v>22</v>
      </c>
    </row>
    <row r="3" spans="1:19" ht="20.149999999999999" customHeight="1" thickBot="1" x14ac:dyDescent="0.35">
      <c r="A3" s="149"/>
      <c r="B3" s="150"/>
      <c r="C3" s="2" t="s">
        <v>23</v>
      </c>
      <c r="D3" s="3" t="s">
        <v>24</v>
      </c>
      <c r="E3" s="2" t="s">
        <v>23</v>
      </c>
      <c r="F3" s="3" t="s">
        <v>24</v>
      </c>
      <c r="G3" s="2" t="s">
        <v>23</v>
      </c>
      <c r="H3" s="3" t="s">
        <v>24</v>
      </c>
      <c r="I3" s="2" t="s">
        <v>23</v>
      </c>
      <c r="J3" s="3" t="s">
        <v>24</v>
      </c>
      <c r="K3" s="2" t="s">
        <v>23</v>
      </c>
      <c r="L3" s="3" t="s">
        <v>24</v>
      </c>
      <c r="M3" s="2" t="s">
        <v>23</v>
      </c>
      <c r="N3" s="3" t="s">
        <v>24</v>
      </c>
      <c r="O3" s="2" t="s">
        <v>23</v>
      </c>
      <c r="P3" s="3" t="s">
        <v>24</v>
      </c>
      <c r="Q3" s="4" t="s">
        <v>23</v>
      </c>
      <c r="R3" s="5" t="s">
        <v>24</v>
      </c>
      <c r="S3" s="158"/>
    </row>
    <row r="4" spans="1:19" ht="30.5" thickTop="1" x14ac:dyDescent="0.3">
      <c r="A4" s="133" t="s">
        <v>31</v>
      </c>
      <c r="B4" s="134"/>
      <c r="C4" s="6" t="s">
        <v>87</v>
      </c>
      <c r="D4" s="7">
        <v>2.5</v>
      </c>
      <c r="E4" s="8" t="s">
        <v>0</v>
      </c>
      <c r="F4" s="9">
        <v>2.5</v>
      </c>
      <c r="G4" s="10" t="s">
        <v>1</v>
      </c>
      <c r="H4" s="7">
        <v>2.5</v>
      </c>
      <c r="I4" s="6" t="s">
        <v>88</v>
      </c>
      <c r="J4" s="11">
        <v>3</v>
      </c>
      <c r="K4" s="12" t="s">
        <v>108</v>
      </c>
      <c r="L4" s="13">
        <v>1</v>
      </c>
      <c r="M4" s="8"/>
      <c r="N4" s="14"/>
      <c r="O4" s="8"/>
      <c r="P4" s="14"/>
      <c r="Q4" s="15"/>
      <c r="R4" s="16"/>
      <c r="S4" s="118">
        <f>SUM(D4:D8,F4:F8,H4:H8,J4:J8,L4:L8,N4:N8,P4:P8,R4:R8)+5</f>
        <v>31</v>
      </c>
    </row>
    <row r="5" spans="1:19" ht="19" customHeight="1" x14ac:dyDescent="0.3">
      <c r="A5" s="135"/>
      <c r="B5" s="136"/>
      <c r="C5" s="12" t="s">
        <v>39</v>
      </c>
      <c r="D5" s="17">
        <v>0</v>
      </c>
      <c r="E5" s="12" t="s">
        <v>40</v>
      </c>
      <c r="F5" s="18">
        <v>0</v>
      </c>
      <c r="G5" s="19" t="s">
        <v>41</v>
      </c>
      <c r="H5" s="17">
        <v>0</v>
      </c>
      <c r="I5" s="12" t="s">
        <v>42</v>
      </c>
      <c r="J5" s="20">
        <v>0</v>
      </c>
      <c r="K5" s="12" t="s">
        <v>43</v>
      </c>
      <c r="L5" s="17">
        <v>0</v>
      </c>
      <c r="M5" s="12" t="s">
        <v>46</v>
      </c>
      <c r="N5" s="17">
        <v>0</v>
      </c>
      <c r="O5" s="12" t="s">
        <v>45</v>
      </c>
      <c r="P5" s="17">
        <v>0</v>
      </c>
      <c r="Q5" s="12" t="s">
        <v>44</v>
      </c>
      <c r="R5" s="17">
        <v>2</v>
      </c>
      <c r="S5" s="119"/>
    </row>
    <row r="6" spans="1:19" ht="30" x14ac:dyDescent="0.3">
      <c r="A6" s="135"/>
      <c r="B6" s="136"/>
      <c r="C6" s="12" t="s">
        <v>107</v>
      </c>
      <c r="D6" s="13">
        <v>2</v>
      </c>
      <c r="E6" s="21"/>
      <c r="F6" s="22"/>
      <c r="G6" s="23" t="s">
        <v>38</v>
      </c>
      <c r="H6" s="20">
        <v>2.5</v>
      </c>
      <c r="I6" s="8" t="s">
        <v>2</v>
      </c>
      <c r="J6" s="20">
        <v>2</v>
      </c>
      <c r="K6" s="21"/>
      <c r="L6" s="17"/>
      <c r="M6" s="24"/>
      <c r="N6" s="13"/>
      <c r="O6" s="24"/>
      <c r="P6" s="13"/>
      <c r="Q6" s="25"/>
      <c r="R6" s="26"/>
      <c r="S6" s="119"/>
    </row>
    <row r="7" spans="1:19" ht="16" x14ac:dyDescent="0.3">
      <c r="A7" s="135"/>
      <c r="B7" s="136"/>
      <c r="C7" s="21" t="s">
        <v>91</v>
      </c>
      <c r="D7" s="13">
        <v>2</v>
      </c>
      <c r="E7" s="24"/>
      <c r="F7" s="22"/>
      <c r="G7" s="27"/>
      <c r="H7" s="13"/>
      <c r="I7" s="8"/>
      <c r="J7" s="20"/>
      <c r="K7" s="24"/>
      <c r="L7" s="28"/>
      <c r="M7" s="24"/>
      <c r="N7" s="13"/>
      <c r="O7" s="24"/>
      <c r="P7" s="13"/>
      <c r="Q7" s="25"/>
      <c r="R7" s="26"/>
      <c r="S7" s="119"/>
    </row>
    <row r="8" spans="1:19" ht="16" x14ac:dyDescent="0.3">
      <c r="A8" s="135"/>
      <c r="B8" s="136"/>
      <c r="C8" s="29" t="s">
        <v>3</v>
      </c>
      <c r="D8" s="30">
        <v>2</v>
      </c>
      <c r="E8" s="29" t="s">
        <v>4</v>
      </c>
      <c r="F8" s="31">
        <v>2</v>
      </c>
      <c r="G8" s="27"/>
      <c r="H8" s="32"/>
      <c r="J8" s="17"/>
      <c r="K8" s="12"/>
      <c r="L8" s="17"/>
      <c r="M8" s="12"/>
      <c r="N8" s="17"/>
      <c r="O8" s="12"/>
      <c r="P8" s="17"/>
      <c r="Q8" s="12"/>
      <c r="R8" s="17"/>
      <c r="S8" s="119"/>
    </row>
    <row r="9" spans="1:19" ht="15.5" x14ac:dyDescent="0.3">
      <c r="A9" s="137"/>
      <c r="B9" s="138"/>
      <c r="C9" s="151" t="s">
        <v>92</v>
      </c>
      <c r="D9" s="152"/>
      <c r="E9" s="152"/>
      <c r="F9" s="152"/>
      <c r="G9" s="152"/>
      <c r="H9" s="152"/>
      <c r="I9" s="153"/>
      <c r="J9" s="33">
        <v>1</v>
      </c>
      <c r="K9" s="34"/>
      <c r="L9" s="33"/>
      <c r="M9" s="34"/>
      <c r="N9" s="33"/>
      <c r="O9" s="34"/>
      <c r="P9" s="33"/>
      <c r="Q9" s="35"/>
      <c r="R9" s="36"/>
      <c r="S9" s="120"/>
    </row>
    <row r="10" spans="1:19" ht="20.149999999999999" customHeight="1" thickBot="1" x14ac:dyDescent="0.35">
      <c r="A10" s="139"/>
      <c r="B10" s="140"/>
      <c r="C10" s="37" t="s">
        <v>25</v>
      </c>
      <c r="D10" s="3">
        <v>1</v>
      </c>
      <c r="E10" s="37" t="s">
        <v>25</v>
      </c>
      <c r="F10" s="5">
        <v>1</v>
      </c>
      <c r="G10" s="38" t="s">
        <v>25</v>
      </c>
      <c r="H10" s="3">
        <v>1</v>
      </c>
      <c r="I10" s="37" t="s">
        <v>25</v>
      </c>
      <c r="J10" s="3">
        <v>1</v>
      </c>
      <c r="K10" s="39"/>
      <c r="L10" s="40"/>
      <c r="M10" s="39"/>
      <c r="N10" s="3"/>
      <c r="O10" s="39"/>
      <c r="P10" s="3"/>
      <c r="Q10" s="41"/>
      <c r="R10" s="42"/>
      <c r="S10" s="121"/>
    </row>
    <row r="11" spans="1:19" ht="20.149999999999999" customHeight="1" thickTop="1" x14ac:dyDescent="0.3">
      <c r="A11" s="144" t="s">
        <v>86</v>
      </c>
      <c r="B11" s="145"/>
      <c r="C11" s="12" t="s">
        <v>80</v>
      </c>
      <c r="D11" s="13">
        <v>2</v>
      </c>
      <c r="E11" s="12" t="s">
        <v>122</v>
      </c>
      <c r="F11" s="13">
        <v>1</v>
      </c>
      <c r="G11" s="21" t="s">
        <v>50</v>
      </c>
      <c r="H11" s="13">
        <v>0.5</v>
      </c>
      <c r="I11" s="21"/>
      <c r="J11" s="13"/>
      <c r="K11" s="21"/>
      <c r="L11" s="13"/>
      <c r="M11" s="21"/>
      <c r="N11" s="13"/>
      <c r="O11" s="21"/>
      <c r="P11" s="13"/>
      <c r="Q11" s="21"/>
      <c r="R11" s="13"/>
      <c r="S11" s="160">
        <v>10</v>
      </c>
    </row>
    <row r="12" spans="1:19" ht="20.149999999999999" customHeight="1" thickBot="1" x14ac:dyDescent="0.35">
      <c r="A12" s="146"/>
      <c r="B12" s="145"/>
      <c r="C12" s="149" t="s">
        <v>57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74"/>
      <c r="S12" s="160"/>
    </row>
    <row r="13" spans="1:19" ht="20.149999999999999" customHeight="1" thickTop="1" x14ac:dyDescent="0.3">
      <c r="A13" s="146"/>
      <c r="B13" s="145"/>
      <c r="C13" s="168" t="s">
        <v>93</v>
      </c>
      <c r="D13" s="169"/>
      <c r="E13" s="169"/>
      <c r="F13" s="169"/>
      <c r="G13" s="169"/>
      <c r="H13" s="169"/>
      <c r="I13" s="169"/>
      <c r="J13" s="169"/>
      <c r="K13" s="169" t="s">
        <v>121</v>
      </c>
      <c r="L13" s="169"/>
      <c r="M13" s="169"/>
      <c r="N13" s="169"/>
      <c r="O13" s="169"/>
      <c r="P13" s="169"/>
      <c r="Q13" s="169"/>
      <c r="R13" s="172"/>
      <c r="S13" s="160"/>
    </row>
    <row r="14" spans="1:19" ht="20.149999999999999" customHeight="1" x14ac:dyDescent="0.3">
      <c r="A14" s="146"/>
      <c r="B14" s="145"/>
      <c r="C14" s="170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3"/>
      <c r="S14" s="160"/>
    </row>
    <row r="15" spans="1:19" ht="20.149999999999999" customHeight="1" x14ac:dyDescent="0.3">
      <c r="A15" s="146"/>
      <c r="B15" s="145"/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3"/>
      <c r="S15" s="160"/>
    </row>
    <row r="16" spans="1:19" ht="32.5" customHeight="1" thickBot="1" x14ac:dyDescent="0.35">
      <c r="A16" s="146"/>
      <c r="B16" s="145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3"/>
      <c r="S16" s="160"/>
    </row>
    <row r="17" spans="1:19" ht="20.149999999999999" customHeight="1" thickTop="1" x14ac:dyDescent="0.3">
      <c r="A17" s="133" t="s">
        <v>32</v>
      </c>
      <c r="B17" s="134"/>
      <c r="C17" s="43" t="s">
        <v>26</v>
      </c>
      <c r="D17" s="44">
        <v>5</v>
      </c>
      <c r="E17" s="43" t="s">
        <v>5</v>
      </c>
      <c r="F17" s="45">
        <v>5</v>
      </c>
      <c r="G17" s="46" t="s">
        <v>89</v>
      </c>
      <c r="H17" s="45">
        <v>3</v>
      </c>
      <c r="I17" s="46" t="s">
        <v>58</v>
      </c>
      <c r="J17" s="47">
        <v>2</v>
      </c>
      <c r="K17" s="48"/>
      <c r="L17" s="49"/>
      <c r="M17" s="48"/>
      <c r="N17" s="47"/>
      <c r="O17" s="48"/>
      <c r="P17" s="47"/>
      <c r="Q17" s="50"/>
      <c r="R17" s="49"/>
      <c r="S17" s="122">
        <f>SUM(D17:D21,F17:F21,H17:H21,J17:J21,L17:L21,N17:N21,P17:P21)</f>
        <v>27.5</v>
      </c>
    </row>
    <row r="18" spans="1:19" ht="20.149999999999999" customHeight="1" x14ac:dyDescent="0.3">
      <c r="A18" s="135"/>
      <c r="B18" s="136"/>
      <c r="C18" s="51"/>
      <c r="D18" s="20"/>
      <c r="E18" s="52" t="s">
        <v>6</v>
      </c>
      <c r="F18" s="53">
        <v>2.5</v>
      </c>
      <c r="G18" s="21" t="s">
        <v>7</v>
      </c>
      <c r="H18" s="17">
        <v>2</v>
      </c>
      <c r="I18" s="51"/>
      <c r="J18" s="20"/>
      <c r="K18" s="51"/>
      <c r="L18" s="54"/>
      <c r="M18" s="51"/>
      <c r="N18" s="20"/>
      <c r="O18" s="51"/>
      <c r="P18" s="20"/>
      <c r="Q18" s="55"/>
      <c r="R18" s="54"/>
      <c r="S18" s="123"/>
    </row>
    <row r="19" spans="1:19" ht="20.149999999999999" customHeight="1" x14ac:dyDescent="0.3">
      <c r="A19" s="135"/>
      <c r="B19" s="136"/>
      <c r="C19" s="51"/>
      <c r="D19" s="20"/>
      <c r="E19" s="21" t="s">
        <v>8</v>
      </c>
      <c r="F19" s="17">
        <v>4</v>
      </c>
      <c r="G19" s="51"/>
      <c r="H19" s="20"/>
      <c r="I19" s="51"/>
      <c r="J19" s="20"/>
      <c r="K19" s="51"/>
      <c r="L19" s="54"/>
      <c r="M19" s="51"/>
      <c r="N19" s="20"/>
      <c r="O19" s="51"/>
      <c r="P19" s="20"/>
      <c r="Q19" s="55"/>
      <c r="R19" s="54"/>
      <c r="S19" s="123"/>
    </row>
    <row r="20" spans="1:19" ht="20.149999999999999" customHeight="1" x14ac:dyDescent="0.3">
      <c r="A20" s="135"/>
      <c r="B20" s="136"/>
      <c r="C20" s="51"/>
      <c r="D20" s="20"/>
      <c r="E20" s="21" t="s">
        <v>9</v>
      </c>
      <c r="F20" s="17">
        <v>2</v>
      </c>
      <c r="G20" s="51"/>
      <c r="H20" s="20"/>
      <c r="I20" s="51"/>
      <c r="J20" s="20"/>
      <c r="K20" s="51"/>
      <c r="L20" s="54"/>
      <c r="M20" s="51"/>
      <c r="N20" s="20"/>
      <c r="O20" s="51"/>
      <c r="P20" s="20"/>
      <c r="Q20" s="55"/>
      <c r="R20" s="54"/>
      <c r="S20" s="123"/>
    </row>
    <row r="21" spans="1:19" ht="20.149999999999999" customHeight="1" thickBot="1" x14ac:dyDescent="0.35">
      <c r="A21" s="139"/>
      <c r="B21" s="140"/>
      <c r="C21" s="37"/>
      <c r="D21" s="56"/>
      <c r="E21" s="57" t="s">
        <v>10</v>
      </c>
      <c r="F21" s="58">
        <v>2</v>
      </c>
      <c r="G21" s="37"/>
      <c r="H21" s="56"/>
      <c r="I21" s="37"/>
      <c r="J21" s="56"/>
      <c r="K21" s="37"/>
      <c r="L21" s="59"/>
      <c r="M21" s="37"/>
      <c r="N21" s="56"/>
      <c r="O21" s="37"/>
      <c r="P21" s="56"/>
      <c r="Q21" s="38"/>
      <c r="R21" s="59"/>
      <c r="S21" s="124"/>
    </row>
    <row r="22" spans="1:19" ht="20.149999999999999" customHeight="1" thickTop="1" x14ac:dyDescent="0.3">
      <c r="A22" s="133" t="s">
        <v>33</v>
      </c>
      <c r="B22" s="134"/>
      <c r="C22" s="8" t="s">
        <v>11</v>
      </c>
      <c r="D22" s="60">
        <v>3.5</v>
      </c>
      <c r="E22" s="8" t="s">
        <v>12</v>
      </c>
      <c r="F22" s="60">
        <v>2.5</v>
      </c>
      <c r="G22" s="8" t="s">
        <v>13</v>
      </c>
      <c r="H22" s="60">
        <v>4</v>
      </c>
      <c r="I22" s="8" t="s">
        <v>14</v>
      </c>
      <c r="J22" s="61">
        <v>3.5</v>
      </c>
      <c r="K22" s="8" t="s">
        <v>15</v>
      </c>
      <c r="L22" s="60">
        <v>3</v>
      </c>
      <c r="M22" s="62"/>
      <c r="N22" s="11"/>
      <c r="O22" s="62"/>
      <c r="P22" s="11"/>
      <c r="Q22" s="63"/>
      <c r="R22" s="64"/>
      <c r="S22" s="122">
        <f>SUM(D22:D24)+SUM(F22:F24)+SUM(H22:H24)+SUM(J22:J24)+SUM(L22:L24)+SUM(N22:N24)+SUM(P22:P24)</f>
        <v>26</v>
      </c>
    </row>
    <row r="23" spans="1:19" ht="20.149999999999999" customHeight="1" x14ac:dyDescent="0.3">
      <c r="A23" s="135"/>
      <c r="B23" s="136"/>
      <c r="C23" s="51"/>
      <c r="D23" s="20"/>
      <c r="E23" s="21"/>
      <c r="F23" s="65"/>
      <c r="G23" s="66" t="s">
        <v>51</v>
      </c>
      <c r="H23" s="17">
        <v>2.5</v>
      </c>
      <c r="I23" s="21" t="s">
        <v>16</v>
      </c>
      <c r="J23" s="67">
        <v>4</v>
      </c>
      <c r="K23" s="51"/>
      <c r="L23" s="54"/>
      <c r="M23" s="51"/>
      <c r="N23" s="20"/>
      <c r="O23" s="51"/>
      <c r="P23" s="20"/>
      <c r="Q23" s="55"/>
      <c r="R23" s="68"/>
      <c r="S23" s="123"/>
    </row>
    <row r="24" spans="1:19" ht="20.149999999999999" customHeight="1" thickBot="1" x14ac:dyDescent="0.35">
      <c r="A24" s="139"/>
      <c r="B24" s="140"/>
      <c r="C24" s="37"/>
      <c r="D24" s="56"/>
      <c r="E24" s="37"/>
      <c r="F24" s="56"/>
      <c r="G24" s="37"/>
      <c r="H24" s="56"/>
      <c r="I24" s="69" t="s">
        <v>17</v>
      </c>
      <c r="J24" s="70">
        <v>3</v>
      </c>
      <c r="K24" s="37"/>
      <c r="L24" s="59"/>
      <c r="M24" s="37"/>
      <c r="N24" s="56"/>
      <c r="O24" s="37"/>
      <c r="P24" s="56"/>
      <c r="Q24" s="38"/>
      <c r="R24" s="71"/>
      <c r="S24" s="124"/>
    </row>
    <row r="25" spans="1:19" ht="16" thickTop="1" x14ac:dyDescent="0.3">
      <c r="A25" s="133" t="s">
        <v>94</v>
      </c>
      <c r="B25" s="134"/>
      <c r="C25" s="62"/>
      <c r="D25" s="11"/>
      <c r="E25" s="62"/>
      <c r="F25" s="11"/>
      <c r="G25" s="8"/>
      <c r="H25" s="72"/>
      <c r="I25" s="73"/>
      <c r="J25" s="72"/>
      <c r="K25" s="73" t="s">
        <v>27</v>
      </c>
      <c r="L25" s="74">
        <v>3</v>
      </c>
      <c r="M25" s="8" t="s">
        <v>61</v>
      </c>
      <c r="N25" s="72">
        <v>2</v>
      </c>
      <c r="O25" s="75"/>
      <c r="P25" s="11"/>
      <c r="Q25" s="63"/>
      <c r="R25" s="64"/>
      <c r="S25" s="122">
        <f>SUM(D25:D29)+SUM(F25:F29)+SUM(H25:H29)+SUM(J25:J29)+SUM(L25:L29)+SUM(N25:N29)+SUM(P25:P29)</f>
        <v>15</v>
      </c>
    </row>
    <row r="26" spans="1:19" ht="15.5" x14ac:dyDescent="0.3">
      <c r="A26" s="162"/>
      <c r="B26" s="163"/>
      <c r="C26" s="62"/>
      <c r="D26" s="11"/>
      <c r="E26" s="62"/>
      <c r="F26" s="11"/>
      <c r="G26" s="8"/>
      <c r="H26" s="72"/>
      <c r="I26" s="73"/>
      <c r="J26" s="72"/>
      <c r="K26" s="12" t="s">
        <v>59</v>
      </c>
      <c r="L26" s="76">
        <v>2</v>
      </c>
      <c r="M26" s="8" t="s">
        <v>112</v>
      </c>
      <c r="N26" s="72">
        <v>2</v>
      </c>
      <c r="O26" s="75"/>
      <c r="P26" s="11"/>
      <c r="Q26" s="63"/>
      <c r="R26" s="64"/>
      <c r="S26" s="125"/>
    </row>
    <row r="27" spans="1:19" ht="20.149999999999999" customHeight="1" x14ac:dyDescent="0.3">
      <c r="A27" s="135"/>
      <c r="B27" s="136"/>
      <c r="C27" s="51"/>
      <c r="D27" s="20"/>
      <c r="E27" s="51"/>
      <c r="F27" s="20"/>
      <c r="G27" s="51"/>
      <c r="H27" s="20"/>
      <c r="I27" s="51"/>
      <c r="J27" s="20"/>
      <c r="K27" s="12"/>
      <c r="L27" s="76"/>
      <c r="M27" s="77" t="s">
        <v>52</v>
      </c>
      <c r="N27" s="53">
        <v>2</v>
      </c>
      <c r="O27" s="51"/>
      <c r="P27" s="20"/>
      <c r="Q27" s="55"/>
      <c r="R27" s="68"/>
      <c r="S27" s="123"/>
    </row>
    <row r="28" spans="1:19" ht="20.149999999999999" customHeight="1" x14ac:dyDescent="0.3">
      <c r="A28" s="135"/>
      <c r="B28" s="136"/>
      <c r="C28" s="51"/>
      <c r="D28" s="20"/>
      <c r="E28" s="51"/>
      <c r="F28" s="20"/>
      <c r="G28" s="51"/>
      <c r="H28" s="20"/>
      <c r="I28" s="51"/>
      <c r="J28" s="20"/>
      <c r="K28" s="12"/>
      <c r="L28" s="76"/>
      <c r="M28" s="77" t="s">
        <v>60</v>
      </c>
      <c r="N28" s="53">
        <v>2</v>
      </c>
      <c r="O28" s="51"/>
      <c r="P28" s="20"/>
      <c r="Q28" s="55"/>
      <c r="R28" s="68"/>
      <c r="S28" s="123"/>
    </row>
    <row r="29" spans="1:19" ht="16" thickBot="1" x14ac:dyDescent="0.35">
      <c r="A29" s="139"/>
      <c r="B29" s="140"/>
      <c r="C29" s="37"/>
      <c r="D29" s="56"/>
      <c r="E29" s="37"/>
      <c r="F29" s="56"/>
      <c r="G29" s="37"/>
      <c r="H29" s="56"/>
      <c r="I29" s="37"/>
      <c r="J29" s="56"/>
      <c r="K29" s="78"/>
      <c r="L29" s="59"/>
      <c r="M29" s="69" t="s">
        <v>62</v>
      </c>
      <c r="N29" s="70">
        <v>2</v>
      </c>
      <c r="O29" s="37"/>
      <c r="P29" s="56"/>
      <c r="Q29" s="38"/>
      <c r="R29" s="71"/>
      <c r="S29" s="124"/>
    </row>
    <row r="30" spans="1:19" ht="36" customHeight="1" thickTop="1" x14ac:dyDescent="0.3">
      <c r="A30" s="122" t="s">
        <v>28</v>
      </c>
      <c r="B30" s="159" t="s">
        <v>47</v>
      </c>
      <c r="C30" s="79"/>
      <c r="E30" s="62"/>
      <c r="F30" s="11"/>
      <c r="G30" s="62" t="s">
        <v>48</v>
      </c>
      <c r="H30" s="11">
        <v>2</v>
      </c>
      <c r="I30" s="62" t="s">
        <v>49</v>
      </c>
      <c r="J30" s="11">
        <v>2</v>
      </c>
      <c r="K30" s="81"/>
      <c r="L30" s="60"/>
      <c r="M30" s="21"/>
      <c r="N30" s="17"/>
      <c r="O30" s="21"/>
      <c r="P30" s="17"/>
      <c r="Q30" s="63"/>
      <c r="R30" s="64"/>
      <c r="S30" s="132">
        <v>0</v>
      </c>
    </row>
    <row r="31" spans="1:19" ht="20.149999999999999" customHeight="1" thickBot="1" x14ac:dyDescent="0.35">
      <c r="A31" s="125"/>
      <c r="B31" s="125"/>
      <c r="C31" s="165" t="s">
        <v>115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7"/>
      <c r="S31" s="131"/>
    </row>
    <row r="32" spans="1:19" ht="16" thickTop="1" x14ac:dyDescent="0.3">
      <c r="A32" s="123"/>
      <c r="B32" s="164" t="s">
        <v>71</v>
      </c>
      <c r="C32" s="82" t="s">
        <v>63</v>
      </c>
      <c r="D32" s="72">
        <v>1</v>
      </c>
      <c r="E32" s="66"/>
      <c r="F32" s="20"/>
      <c r="G32" s="8" t="s">
        <v>29</v>
      </c>
      <c r="H32" s="72">
        <v>2</v>
      </c>
      <c r="I32" s="83" t="s">
        <v>64</v>
      </c>
      <c r="J32" s="60">
        <v>2</v>
      </c>
      <c r="K32" s="12" t="s">
        <v>100</v>
      </c>
      <c r="L32" s="17">
        <v>1.5</v>
      </c>
      <c r="M32" s="21" t="s">
        <v>102</v>
      </c>
      <c r="N32" s="17">
        <v>2</v>
      </c>
      <c r="O32" s="66" t="s">
        <v>105</v>
      </c>
      <c r="P32" s="20">
        <v>1</v>
      </c>
      <c r="Q32" s="55"/>
      <c r="R32" s="68"/>
      <c r="S32" s="130">
        <v>22</v>
      </c>
    </row>
    <row r="33" spans="1:19" ht="15.5" x14ac:dyDescent="0.3">
      <c r="A33" s="123"/>
      <c r="B33" s="130"/>
      <c r="C33" s="51"/>
      <c r="D33" s="20"/>
      <c r="E33" s="51"/>
      <c r="F33" s="20"/>
      <c r="G33" s="51"/>
      <c r="H33" s="20"/>
      <c r="I33" s="51"/>
      <c r="J33" s="20"/>
      <c r="K33" s="83" t="s">
        <v>101</v>
      </c>
      <c r="L33" s="60">
        <v>2</v>
      </c>
      <c r="M33" s="75" t="s">
        <v>103</v>
      </c>
      <c r="N33" s="11">
        <v>2</v>
      </c>
      <c r="O33" s="66" t="s">
        <v>106</v>
      </c>
      <c r="P33" s="20">
        <v>1</v>
      </c>
      <c r="Q33" s="55"/>
      <c r="R33" s="68"/>
      <c r="S33" s="130"/>
    </row>
    <row r="34" spans="1:19" ht="15.5" x14ac:dyDescent="0.3">
      <c r="A34" s="123"/>
      <c r="B34" s="130"/>
      <c r="C34" s="51"/>
      <c r="D34" s="20"/>
      <c r="E34" s="51"/>
      <c r="F34" s="20"/>
      <c r="G34" s="51"/>
      <c r="H34" s="20"/>
      <c r="I34" s="51"/>
      <c r="J34" s="20"/>
      <c r="K34" s="12" t="s">
        <v>111</v>
      </c>
      <c r="L34" s="53">
        <v>2</v>
      </c>
      <c r="M34" s="84" t="s">
        <v>104</v>
      </c>
      <c r="N34" s="33">
        <v>1</v>
      </c>
      <c r="O34" s="66" t="s">
        <v>96</v>
      </c>
      <c r="P34" s="20">
        <v>2</v>
      </c>
      <c r="Q34" s="55"/>
      <c r="R34" s="68"/>
      <c r="S34" s="130"/>
    </row>
    <row r="35" spans="1:19" ht="15.5" x14ac:dyDescent="0.3">
      <c r="A35" s="123"/>
      <c r="B35" s="130"/>
      <c r="C35" s="51"/>
      <c r="D35" s="20"/>
      <c r="E35" s="51"/>
      <c r="F35" s="20"/>
      <c r="G35" s="51"/>
      <c r="H35" s="20"/>
      <c r="I35" s="51"/>
      <c r="J35" s="20"/>
      <c r="K35" s="85" t="s">
        <v>97</v>
      </c>
      <c r="L35" s="60">
        <v>2</v>
      </c>
      <c r="M35" s="75" t="s">
        <v>68</v>
      </c>
      <c r="N35" s="11">
        <v>1</v>
      </c>
      <c r="O35" s="51" t="s">
        <v>67</v>
      </c>
      <c r="P35" s="20">
        <v>2</v>
      </c>
      <c r="Q35" s="55"/>
      <c r="R35" s="68"/>
      <c r="S35" s="130"/>
    </row>
    <row r="36" spans="1:19" ht="15.5" x14ac:dyDescent="0.3">
      <c r="A36" s="123"/>
      <c r="B36" s="130"/>
      <c r="C36" s="29"/>
      <c r="D36" s="30"/>
      <c r="E36" s="29"/>
      <c r="F36" s="30"/>
      <c r="G36" s="29"/>
      <c r="H36" s="30"/>
      <c r="I36" s="29"/>
      <c r="J36" s="30"/>
      <c r="K36" s="86"/>
      <c r="L36" s="87"/>
      <c r="M36" s="21" t="s">
        <v>65</v>
      </c>
      <c r="N36" s="53">
        <v>2</v>
      </c>
      <c r="O36" s="29" t="s">
        <v>69</v>
      </c>
      <c r="P36" s="30">
        <v>1</v>
      </c>
      <c r="Q36" s="88"/>
      <c r="R36" s="89"/>
      <c r="S36" s="130"/>
    </row>
    <row r="37" spans="1:19" ht="31" x14ac:dyDescent="0.3">
      <c r="A37" s="123"/>
      <c r="B37" s="130"/>
      <c r="C37" s="51"/>
      <c r="D37" s="20"/>
      <c r="E37" s="51"/>
      <c r="F37" s="20"/>
      <c r="G37" s="51"/>
      <c r="H37" s="20"/>
      <c r="I37" s="51"/>
      <c r="J37" s="20"/>
      <c r="K37" s="66"/>
      <c r="L37" s="20"/>
      <c r="M37" s="75" t="s">
        <v>66</v>
      </c>
      <c r="N37" s="11">
        <v>2</v>
      </c>
      <c r="O37" s="51" t="s">
        <v>98</v>
      </c>
      <c r="P37" s="20">
        <v>1</v>
      </c>
      <c r="Q37" s="55"/>
      <c r="R37" s="54"/>
      <c r="S37" s="130"/>
    </row>
    <row r="38" spans="1:19" ht="20.149999999999999" customHeight="1" x14ac:dyDescent="0.3">
      <c r="A38" s="123"/>
      <c r="B38" s="130"/>
      <c r="C38" s="90"/>
      <c r="D38" s="91"/>
      <c r="E38" s="90"/>
      <c r="F38" s="91"/>
      <c r="G38" s="90"/>
      <c r="H38" s="91"/>
      <c r="I38" s="90"/>
      <c r="J38" s="91"/>
      <c r="K38" s="92"/>
      <c r="L38" s="93"/>
      <c r="M38" s="94" t="s">
        <v>73</v>
      </c>
      <c r="N38" s="91">
        <v>0.5</v>
      </c>
      <c r="O38" s="6" t="s">
        <v>74</v>
      </c>
      <c r="P38" s="72">
        <v>1</v>
      </c>
      <c r="Q38" s="63"/>
      <c r="R38" s="64"/>
      <c r="S38" s="130"/>
    </row>
    <row r="39" spans="1:19" ht="16" thickBot="1" x14ac:dyDescent="0.35">
      <c r="A39" s="123"/>
      <c r="B39" s="131"/>
      <c r="C39" s="37"/>
      <c r="D39" s="56"/>
      <c r="E39" s="37"/>
      <c r="F39" s="56"/>
      <c r="G39" s="37"/>
      <c r="H39" s="56"/>
      <c r="I39" s="37"/>
      <c r="J39" s="56"/>
      <c r="K39" s="37"/>
      <c r="L39" s="56"/>
      <c r="M39" s="37" t="s">
        <v>72</v>
      </c>
      <c r="N39" s="56">
        <v>1</v>
      </c>
      <c r="O39" s="12" t="s">
        <v>70</v>
      </c>
      <c r="P39" s="53">
        <v>1</v>
      </c>
      <c r="Q39" s="55"/>
      <c r="R39" s="68"/>
      <c r="S39" s="131"/>
    </row>
    <row r="40" spans="1:19" ht="20.5" customHeight="1" thickTop="1" x14ac:dyDescent="0.3">
      <c r="A40" s="133" t="s">
        <v>53</v>
      </c>
      <c r="B40" s="134"/>
      <c r="C40" s="95" t="s">
        <v>54</v>
      </c>
      <c r="D40" s="47">
        <v>0</v>
      </c>
      <c r="E40" s="95" t="s">
        <v>55</v>
      </c>
      <c r="F40" s="47">
        <v>0</v>
      </c>
      <c r="G40" s="96" t="s">
        <v>90</v>
      </c>
      <c r="H40" s="97">
        <v>2</v>
      </c>
      <c r="I40" s="96" t="s">
        <v>18</v>
      </c>
      <c r="J40" s="97">
        <v>1</v>
      </c>
      <c r="K40" s="96" t="s">
        <v>85</v>
      </c>
      <c r="L40" s="97">
        <v>1.5</v>
      </c>
      <c r="M40" s="96" t="s">
        <v>79</v>
      </c>
      <c r="N40" s="97">
        <v>1</v>
      </c>
      <c r="O40" s="96" t="s">
        <v>114</v>
      </c>
      <c r="P40" s="97">
        <v>0</v>
      </c>
      <c r="Q40" s="98" t="s">
        <v>19</v>
      </c>
      <c r="R40" s="99">
        <v>10</v>
      </c>
      <c r="S40" s="126">
        <f>SUM(R40:R44,P40:P44,N40:N44,L40:L44,J40:J44,H40:H44,F40:F44)</f>
        <v>30.5</v>
      </c>
    </row>
    <row r="41" spans="1:19" ht="18.5" customHeight="1" x14ac:dyDescent="0.3">
      <c r="A41" s="162"/>
      <c r="B41" s="163"/>
      <c r="C41" s="75"/>
      <c r="D41" s="11"/>
      <c r="E41" s="75"/>
      <c r="F41" s="11"/>
      <c r="G41" s="8"/>
      <c r="H41" s="7"/>
      <c r="I41" s="8"/>
      <c r="J41" s="7"/>
      <c r="K41" s="21" t="s">
        <v>99</v>
      </c>
      <c r="L41" s="17">
        <v>2</v>
      </c>
      <c r="M41" s="8" t="s">
        <v>84</v>
      </c>
      <c r="N41" s="7">
        <v>1</v>
      </c>
      <c r="O41" s="12" t="s">
        <v>83</v>
      </c>
      <c r="P41" s="17">
        <v>2</v>
      </c>
      <c r="Q41" s="100"/>
      <c r="R41" s="101"/>
      <c r="S41" s="127"/>
    </row>
    <row r="42" spans="1:19" ht="18.5" customHeight="1" x14ac:dyDescent="0.3">
      <c r="A42" s="162"/>
      <c r="B42" s="163"/>
      <c r="C42" s="75"/>
      <c r="D42" s="11"/>
      <c r="E42" s="75"/>
      <c r="F42" s="11"/>
      <c r="G42" s="8"/>
      <c r="H42" s="7"/>
      <c r="I42" s="8"/>
      <c r="J42" s="7"/>
      <c r="K42" s="8" t="s">
        <v>76</v>
      </c>
      <c r="L42" s="7">
        <v>2</v>
      </c>
      <c r="M42" s="8" t="s">
        <v>113</v>
      </c>
      <c r="N42" s="7">
        <v>3</v>
      </c>
      <c r="O42" s="12" t="s">
        <v>78</v>
      </c>
      <c r="P42" s="17">
        <v>2</v>
      </c>
      <c r="Q42" s="100"/>
      <c r="R42" s="101"/>
      <c r="S42" s="127"/>
    </row>
    <row r="43" spans="1:19" ht="18.5" customHeight="1" x14ac:dyDescent="0.3">
      <c r="A43" s="135"/>
      <c r="B43" s="136"/>
      <c r="C43" s="51"/>
      <c r="D43" s="20"/>
      <c r="E43" s="51"/>
      <c r="F43" s="20"/>
      <c r="G43" s="21"/>
      <c r="H43" s="53"/>
      <c r="I43" s="21"/>
      <c r="J43" s="17"/>
      <c r="K43" s="8"/>
      <c r="L43" s="7"/>
      <c r="M43" s="6" t="s">
        <v>77</v>
      </c>
      <c r="N43" s="7">
        <v>2</v>
      </c>
      <c r="O43" s="21"/>
      <c r="P43" s="17"/>
      <c r="Q43" s="102"/>
      <c r="R43" s="103"/>
      <c r="S43" s="128"/>
    </row>
    <row r="44" spans="1:19" ht="18" customHeight="1" thickBot="1" x14ac:dyDescent="0.35">
      <c r="A44" s="139"/>
      <c r="B44" s="140"/>
      <c r="C44" s="104"/>
      <c r="D44" s="56"/>
      <c r="E44" s="104"/>
      <c r="F44" s="56"/>
      <c r="G44" s="69"/>
      <c r="H44" s="70"/>
      <c r="I44" s="57"/>
      <c r="J44" s="58"/>
      <c r="K44" s="57"/>
      <c r="L44" s="58"/>
      <c r="M44" s="57" t="s">
        <v>75</v>
      </c>
      <c r="N44" s="58">
        <v>1</v>
      </c>
      <c r="O44" s="57"/>
      <c r="P44" s="58"/>
      <c r="Q44" s="105"/>
      <c r="R44" s="106"/>
      <c r="S44" s="129"/>
    </row>
    <row r="45" spans="1:19" ht="18" customHeight="1" thickTop="1" x14ac:dyDescent="0.3">
      <c r="A45" s="107"/>
      <c r="B45" s="107"/>
      <c r="C45" s="108"/>
      <c r="D45" s="107">
        <f>SUM(D32:D39,D22:D24,D17:D21,D4:D8)+2+6</f>
        <v>26</v>
      </c>
      <c r="E45" s="108"/>
      <c r="F45" s="107">
        <f>SUM(F22:F24,F17:F21,F4:F8)+1</f>
        <v>23.5</v>
      </c>
      <c r="G45" s="109"/>
      <c r="H45" s="110">
        <f>SUM(H40:H44,H22:H24,H17:H21,H4:H8)+1+1.5+2</f>
        <v>23</v>
      </c>
      <c r="I45" s="111"/>
      <c r="J45" s="112">
        <f>SUM(J40:J44,J32:J39,J22:J24,J17:J21,J4:J8)+1</f>
        <v>21.5</v>
      </c>
      <c r="K45" s="111"/>
      <c r="L45" s="112">
        <f>SUM(L40:L44,L25:L29,L22:L24,L4:L10)+2.5+5.5</f>
        <v>22.5</v>
      </c>
      <c r="M45" s="111"/>
      <c r="N45" s="112">
        <f>SUM(N40:N44,N25:N29)+5.5</f>
        <v>23.5</v>
      </c>
      <c r="O45" s="111"/>
      <c r="P45" s="112">
        <f>SUM(P40:P44)+6</f>
        <v>10</v>
      </c>
      <c r="Q45" s="111"/>
      <c r="R45" s="112">
        <f>R40+R5</f>
        <v>12</v>
      </c>
      <c r="S45" s="112">
        <f>SUM(D45:R45)</f>
        <v>162</v>
      </c>
    </row>
    <row r="46" spans="1:19" ht="20.149999999999999" customHeight="1" x14ac:dyDescent="0.3">
      <c r="A46" s="161" t="s">
        <v>56</v>
      </c>
      <c r="B46" s="161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</row>
    <row r="47" spans="1:19" ht="15.5" x14ac:dyDescent="0.3">
      <c r="A47" s="115"/>
      <c r="B47" s="115"/>
      <c r="C47" s="113" t="s">
        <v>81</v>
      </c>
      <c r="D47" s="116"/>
      <c r="E47" s="113"/>
      <c r="F47" s="117"/>
      <c r="G47" s="114"/>
      <c r="H47" s="117"/>
      <c r="I47" s="114"/>
      <c r="J47" s="117"/>
      <c r="K47" s="114"/>
      <c r="L47" s="114"/>
      <c r="M47" s="114"/>
      <c r="N47" s="117"/>
      <c r="O47" s="114"/>
      <c r="P47" s="117"/>
      <c r="Q47" s="114"/>
      <c r="R47" s="114"/>
    </row>
    <row r="48" spans="1:19" ht="15.5" x14ac:dyDescent="0.3">
      <c r="A48" s="115"/>
      <c r="B48" s="115"/>
      <c r="C48" s="113" t="s">
        <v>82</v>
      </c>
      <c r="D48" s="116"/>
      <c r="E48" s="113"/>
      <c r="F48" s="117"/>
      <c r="G48" s="114"/>
      <c r="H48" s="117"/>
      <c r="I48" s="114"/>
      <c r="J48" s="117"/>
      <c r="K48" s="114"/>
      <c r="L48" s="114"/>
      <c r="M48" s="114"/>
      <c r="N48" s="117"/>
      <c r="O48" s="114"/>
      <c r="P48" s="117"/>
      <c r="Q48" s="114"/>
      <c r="R48" s="114"/>
      <c r="S48" s="114"/>
    </row>
    <row r="49" spans="1:19" ht="15.5" x14ac:dyDescent="0.3">
      <c r="A49" s="113"/>
      <c r="B49" s="113"/>
      <c r="C49" s="113" t="s">
        <v>116</v>
      </c>
      <c r="D49" s="116"/>
      <c r="E49" s="113"/>
      <c r="F49" s="117"/>
      <c r="G49" s="114"/>
      <c r="H49" s="117"/>
      <c r="I49" s="114"/>
      <c r="J49" s="117"/>
      <c r="K49" s="114"/>
      <c r="L49" s="114"/>
      <c r="M49" s="114"/>
      <c r="N49" s="117"/>
      <c r="O49" s="114"/>
      <c r="P49" s="117"/>
      <c r="Q49" s="114"/>
      <c r="R49" s="114"/>
      <c r="S49" s="114"/>
    </row>
    <row r="50" spans="1:19" ht="15.5" x14ac:dyDescent="0.3">
      <c r="A50" s="113"/>
      <c r="B50" s="113"/>
      <c r="C50" s="113" t="s">
        <v>117</v>
      </c>
      <c r="D50" s="116"/>
      <c r="E50" s="113"/>
    </row>
    <row r="51" spans="1:19" ht="15.5" x14ac:dyDescent="0.3">
      <c r="A51" s="113"/>
      <c r="B51" s="113"/>
      <c r="C51" s="113" t="s">
        <v>118</v>
      </c>
      <c r="D51" s="116"/>
      <c r="E51" s="113"/>
    </row>
    <row r="52" spans="1:19" ht="15.5" x14ac:dyDescent="0.3">
      <c r="C52" s="113" t="s">
        <v>119</v>
      </c>
      <c r="D52" s="116"/>
      <c r="E52" s="113"/>
    </row>
    <row r="53" spans="1:19" ht="15.5" x14ac:dyDescent="0.3">
      <c r="C53" s="113" t="s">
        <v>120</v>
      </c>
    </row>
  </sheetData>
  <mergeCells count="34">
    <mergeCell ref="B30:B31"/>
    <mergeCell ref="S11:S16"/>
    <mergeCell ref="A46:B46"/>
    <mergeCell ref="A40:B44"/>
    <mergeCell ref="A22:B24"/>
    <mergeCell ref="B32:B39"/>
    <mergeCell ref="C31:R31"/>
    <mergeCell ref="A30:A39"/>
    <mergeCell ref="A25:B29"/>
    <mergeCell ref="C13:J16"/>
    <mergeCell ref="K13:R16"/>
    <mergeCell ref="C12:R12"/>
    <mergeCell ref="M2:N2"/>
    <mergeCell ref="A1:S1"/>
    <mergeCell ref="O2:P2"/>
    <mergeCell ref="Q2:R2"/>
    <mergeCell ref="I2:J2"/>
    <mergeCell ref="K2:L2"/>
    <mergeCell ref="S2:S3"/>
    <mergeCell ref="A4:B10"/>
    <mergeCell ref="A17:B21"/>
    <mergeCell ref="C2:D2"/>
    <mergeCell ref="E2:F2"/>
    <mergeCell ref="G2:H2"/>
    <mergeCell ref="A11:B16"/>
    <mergeCell ref="A2:B3"/>
    <mergeCell ref="C9:I9"/>
    <mergeCell ref="S4:S10"/>
    <mergeCell ref="S17:S21"/>
    <mergeCell ref="S22:S24"/>
    <mergeCell ref="S25:S29"/>
    <mergeCell ref="S40:S44"/>
    <mergeCell ref="S32:S39"/>
    <mergeCell ref="S30:S31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5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教学办 机械</cp:lastModifiedBy>
  <cp:lastPrinted>2023-11-30T12:26:53Z</cp:lastPrinted>
  <dcterms:created xsi:type="dcterms:W3CDTF">2019-07-20T07:32:22Z</dcterms:created>
  <dcterms:modified xsi:type="dcterms:W3CDTF">2024-01-18T01:49:53Z</dcterms:modified>
</cp:coreProperties>
</file>