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2"/>
  <c r="D43"/>
  <c r="W39"/>
  <c r="W23"/>
  <c r="W19"/>
  <c r="W15"/>
  <c r="W4"/>
  <c r="W43" s="1"/>
  <c r="J43" l="1"/>
  <c r="N43"/>
  <c r="T43"/>
  <c r="H43"/>
  <c r="V43"/>
  <c r="R43"/>
  <c r="P43"/>
  <c r="L43"/>
  <c r="W44" l="1"/>
</calcChain>
</file>

<file path=xl/sharedStrings.xml><?xml version="1.0" encoding="utf-8"?>
<sst xmlns="http://schemas.openxmlformats.org/spreadsheetml/2006/main" count="131" uniqueCount="103">
  <si>
    <t>基础法语(一)</t>
  </si>
  <si>
    <t>思想道德修养与法律基础</t>
  </si>
  <si>
    <t>2017级机械设计制造及其自动化专业（中法）课程安排</t>
    <phoneticPr fontId="2" type="noConversion"/>
  </si>
  <si>
    <t>法语试听说（一）</t>
  </si>
  <si>
    <t>基础法语(二)</t>
  </si>
  <si>
    <t>法语试听说（二）</t>
  </si>
  <si>
    <t>大学英语(一)</t>
  </si>
  <si>
    <t>大学英语(二)</t>
  </si>
  <si>
    <t>基础法语(三)</t>
  </si>
  <si>
    <t>法语试听说（三）</t>
  </si>
  <si>
    <t>综合法语</t>
  </si>
  <si>
    <t>数控机床及编程</t>
  </si>
  <si>
    <t>控制工程</t>
  </si>
  <si>
    <t xml:space="preserve">液压传动 </t>
  </si>
  <si>
    <t>热工学基础</t>
  </si>
  <si>
    <t>流体力学</t>
  </si>
  <si>
    <t>计算机辅助工程分析</t>
    <phoneticPr fontId="2" type="noConversion"/>
  </si>
  <si>
    <t>金工实习</t>
  </si>
  <si>
    <t>劳动</t>
  </si>
  <si>
    <t>生产实习</t>
  </si>
  <si>
    <t>创新创业实践</t>
  </si>
  <si>
    <t>机械制造技术基础课程设计</t>
  </si>
  <si>
    <t>数控加工实验技术</t>
  </si>
  <si>
    <t>现代加工实验技术</t>
  </si>
  <si>
    <t>心理素质与生涯发展</t>
  </si>
  <si>
    <t>大学计算机基础(B)</t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</si>
  <si>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</si>
  <si>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t>模块1：必选
模块2：必选
模块3、模块4、模块5中任选2个模块的课程组合</t>
    <phoneticPr fontId="2" type="noConversion"/>
  </si>
  <si>
    <t>机械工程概论</t>
    <phoneticPr fontId="2" type="noConversion"/>
  </si>
  <si>
    <t>※农业机械概论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</si>
  <si>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</si>
  <si>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</si>
  <si>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</si>
  <si>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</si>
  <si>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</si>
  <si>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</si>
  <si>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</si>
  <si>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</si>
  <si>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</si>
  <si>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</si>
  <si>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</si>
  <si>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</si>
  <si>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</si>
  <si>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</si>
  <si>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</si>
  <si>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马克思主义基本原理概论</t>
    </r>
  </si>
  <si>
    <r>
      <rPr>
        <sz val="12"/>
        <rFont val="宋体"/>
        <family val="3"/>
        <charset val="134"/>
      </rPr>
      <t>心理素质与生涯发展</t>
    </r>
  </si>
  <si>
    <r>
      <rPr>
        <sz val="12"/>
        <rFont val="宋体"/>
        <family val="3"/>
        <charset val="134"/>
      </rPr>
      <t>形势与政策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</si>
  <si>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三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或高级英语（一）</t>
    </r>
    <phoneticPr fontId="2" type="noConversion"/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</si>
  <si>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</si>
  <si>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四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或高级英语（二）</t>
    </r>
    <phoneticPr fontId="2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</si>
  <si>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</si>
  <si>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theme="1"/>
        <rFont val="宋体"/>
        <family val="3"/>
        <charset val="134"/>
      </rPr>
      <t>学门核心</t>
    </r>
    <phoneticPr fontId="1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</si>
  <si>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</si>
  <si>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</si>
  <si>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rFont val="宋体"/>
        <family val="3"/>
        <charset val="134"/>
      </rPr>
      <t>概率论论与数理统计</t>
    </r>
    <phoneticPr fontId="2" type="noConversion"/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</si>
  <si>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</si>
  <si>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</si>
  <si>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</si>
  <si>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</si>
  <si>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</si>
  <si>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</si>
  <si>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</si>
  <si>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</si>
  <si>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</si>
  <si>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计算机绘图</t>
    </r>
    <phoneticPr fontId="2" type="noConversion"/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</si>
  <si>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</si>
  <si>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</si>
  <si>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金属工艺学</t>
    </r>
    <phoneticPr fontId="2" type="noConversion"/>
  </si>
  <si>
    <r>
      <rPr>
        <sz val="12"/>
        <rFont val="宋体"/>
        <family val="3"/>
        <charset val="134"/>
      </rPr>
      <t>机械工程材料</t>
    </r>
    <phoneticPr fontId="2" type="noConversion"/>
  </si>
  <si>
    <r>
      <rPr>
        <sz val="12"/>
        <color indexed="8"/>
        <rFont val="宋体"/>
        <family val="3"/>
        <charset val="134"/>
      </rPr>
      <t>互换性与技术测量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</si>
  <si>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</si>
  <si>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color indexed="8"/>
        <rFont val="宋体"/>
        <family val="3"/>
        <charset val="134"/>
      </rPr>
      <t>测试技术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</si>
  <si>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</si>
  <si>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</si>
  <si>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r>
      <rPr>
        <sz val="12"/>
        <color indexed="8"/>
        <rFont val="宋体"/>
        <family val="3"/>
        <charset val="134"/>
      </rPr>
      <t>※计算方法及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宋体"/>
        <family val="3"/>
        <charset val="134"/>
      </rPr>
      <t>实现</t>
    </r>
    <phoneticPr fontId="2" type="noConversion"/>
  </si>
  <si>
    <r>
      <rPr>
        <sz val="12"/>
        <rFont val="宋体"/>
        <family val="3"/>
        <charset val="134"/>
      </rPr>
      <t>机械创新设计方法与实践</t>
    </r>
    <phoneticPr fontId="2" type="noConversion"/>
  </si>
  <si>
    <r>
      <rPr>
        <sz val="12"/>
        <rFont val="宋体"/>
        <family val="3"/>
        <charset val="134"/>
      </rPr>
      <t>微机原理与接口技术</t>
    </r>
    <phoneticPr fontId="2" type="noConversion"/>
  </si>
  <si>
    <r>
      <rPr>
        <sz val="12"/>
        <rFont val="宋体"/>
        <family val="3"/>
        <charset val="134"/>
      </rPr>
      <t>现代设计方法</t>
    </r>
    <phoneticPr fontId="2" type="noConversion"/>
  </si>
  <si>
    <r>
      <rPr>
        <sz val="12"/>
        <rFont val="宋体"/>
        <family val="3"/>
        <charset val="134"/>
      </rPr>
      <t>※制造工艺设计方法</t>
    </r>
    <phoneticPr fontId="2" type="noConversion"/>
  </si>
  <si>
    <r>
      <rPr>
        <sz val="12"/>
        <rFont val="宋体"/>
        <family val="3"/>
        <charset val="134"/>
      </rPr>
      <t>文献检索</t>
    </r>
    <phoneticPr fontId="2" type="noConversion"/>
  </si>
  <si>
    <r>
      <rPr>
        <sz val="12"/>
        <rFont val="宋体"/>
        <family val="3"/>
        <charset val="134"/>
      </rPr>
      <t>专业英语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</si>
  <si>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※计算机集成制造</t>
    </r>
    <phoneticPr fontId="2" type="noConversion"/>
  </si>
  <si>
    <r>
      <rPr>
        <sz val="12"/>
        <rFont val="宋体"/>
        <family val="3"/>
        <charset val="134"/>
      </rPr>
      <t>先进制造技术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（双语）</t>
    </r>
    <phoneticPr fontId="2" type="noConversion"/>
  </si>
  <si>
    <r>
      <rPr>
        <sz val="12"/>
        <rFont val="宋体"/>
        <family val="3"/>
        <charset val="134"/>
      </rPr>
      <t>特种加工技术</t>
    </r>
    <phoneticPr fontId="2" type="noConversion"/>
  </si>
  <si>
    <r>
      <rPr>
        <sz val="12"/>
        <rFont val="宋体"/>
        <family val="3"/>
        <charset val="134"/>
      </rPr>
      <t>虚拟样机技术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</si>
  <si>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生产系统信息化技术</t>
    </r>
    <phoneticPr fontId="2" type="noConversion"/>
  </si>
  <si>
    <r>
      <rPr>
        <sz val="12"/>
        <rFont val="宋体"/>
        <family val="3"/>
        <charset val="134"/>
      </rPr>
      <t>※行业精英讲座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</si>
  <si>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※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一线工程师典型案例教学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</si>
  <si>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宋体"/>
        <family val="3"/>
        <charset val="134"/>
      </rPr>
      <t>安全教育与军事训练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</si>
  <si>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</si>
  <si>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</si>
  <si>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机电液分析与测控实验技术</t>
    </r>
    <r>
      <rPr>
        <sz val="12"/>
        <rFont val="Times New Roman"/>
        <family val="1"/>
      </rPr>
      <t xml:space="preserve">    </t>
    </r>
    <phoneticPr fontId="2" type="noConversion"/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</si>
  <si>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</si>
  <si>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</si>
  <si>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合计：</t>
    </r>
    <phoneticPr fontId="1" type="noConversion"/>
  </si>
  <si>
    <t>课程
性质</t>
    <phoneticPr fontId="1" type="noConversion"/>
  </si>
  <si>
    <t>学类
核心</t>
    <phoneticPr fontId="1" type="noConversion"/>
  </si>
  <si>
    <t>专业
必修</t>
    <phoneticPr fontId="1" type="noConversion"/>
  </si>
  <si>
    <t>基础选修</t>
    <phoneticPr fontId="1" type="noConversion"/>
  </si>
  <si>
    <t>集中
实践</t>
    <phoneticPr fontId="1" type="noConversion"/>
  </si>
  <si>
    <t>通识
必修</t>
    <phoneticPr fontId="1" type="noConversion"/>
  </si>
  <si>
    <t>通识
选修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</si>
</sst>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27" xfId="1" applyFont="1" applyBorder="1" applyAlignment="1">
      <alignment horizontal="left" vertical="center" wrapText="1"/>
    </xf>
    <xf numFmtId="176" fontId="10" fillId="0" borderId="10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38" xfId="1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42" xfId="1" applyFont="1" applyBorder="1" applyAlignment="1">
      <alignment horizontal="center" vertical="center" wrapText="1"/>
    </xf>
    <xf numFmtId="177" fontId="10" fillId="0" borderId="42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77" fontId="10" fillId="0" borderId="28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76" fontId="10" fillId="0" borderId="42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76" fontId="10" fillId="0" borderId="42" xfId="0" applyNumberFormat="1" applyFont="1" applyBorder="1" applyAlignment="1">
      <alignment horizontal="left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76" fontId="10" fillId="0" borderId="2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1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176" fontId="10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3">
    <cellStyle name="Normal 2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workbookViewId="0">
      <pane xSplit="2" ySplit="3" topLeftCell="H22" activePane="bottomRight" state="frozen"/>
      <selection pane="topRight" activeCell="C1" sqref="C1"/>
      <selection pane="bottomLeft" activeCell="A3" sqref="A3"/>
      <selection pane="bottomRight" activeCell="Q46" sqref="Q46"/>
    </sheetView>
  </sheetViews>
  <sheetFormatPr defaultRowHeight="13.5"/>
  <cols>
    <col min="1" max="2" width="3.25" customWidth="1"/>
    <col min="3" max="3" width="23.375" customWidth="1"/>
    <col min="4" max="4" width="5" customWidth="1"/>
    <col min="5" max="5" width="17.75" customWidth="1"/>
    <col min="6" max="6" width="5.25" customWidth="1"/>
    <col min="7" max="7" width="19.375" customWidth="1"/>
    <col min="8" max="8" width="5.5" style="1" customWidth="1"/>
    <col min="9" max="9" width="17" customWidth="1"/>
    <col min="10" max="10" width="4.875" style="1" customWidth="1"/>
    <col min="11" max="11" width="35.625" customWidth="1"/>
    <col min="12" max="12" width="5.125" style="1" customWidth="1"/>
    <col min="13" max="13" width="24.5" customWidth="1"/>
    <col min="14" max="14" width="5.75" style="1" customWidth="1"/>
    <col min="15" max="15" width="26" customWidth="1"/>
    <col min="16" max="16" width="5.5" customWidth="1"/>
    <col min="17" max="17" width="25.5" customWidth="1"/>
    <col min="18" max="18" width="5.375" customWidth="1"/>
    <col min="19" max="19" width="26.75" customWidth="1"/>
    <col min="20" max="20" width="5.375" customWidth="1"/>
    <col min="21" max="21" width="14" customWidth="1"/>
    <col min="22" max="22" width="4.25" customWidth="1"/>
    <col min="23" max="23" width="6.5" customWidth="1"/>
  </cols>
  <sheetData>
    <row r="1" spans="1:23" ht="20.100000000000001" customHeight="1" thickBo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100000000000001" customHeight="1" thickTop="1">
      <c r="A2" s="168" t="s">
        <v>96</v>
      </c>
      <c r="B2" s="5"/>
      <c r="C2" s="6" t="s">
        <v>30</v>
      </c>
      <c r="D2" s="7"/>
      <c r="E2" s="6" t="s">
        <v>31</v>
      </c>
      <c r="F2" s="7"/>
      <c r="G2" s="8" t="s">
        <v>32</v>
      </c>
      <c r="H2" s="7"/>
      <c r="I2" s="8" t="s">
        <v>33</v>
      </c>
      <c r="J2" s="7"/>
      <c r="K2" s="8" t="s">
        <v>34</v>
      </c>
      <c r="L2" s="7"/>
      <c r="M2" s="8" t="s">
        <v>35</v>
      </c>
      <c r="N2" s="7"/>
      <c r="O2" s="8" t="s">
        <v>36</v>
      </c>
      <c r="P2" s="7"/>
      <c r="Q2" s="8" t="s">
        <v>37</v>
      </c>
      <c r="R2" s="7"/>
      <c r="S2" s="8" t="s">
        <v>38</v>
      </c>
      <c r="T2" s="7"/>
      <c r="U2" s="9" t="s">
        <v>39</v>
      </c>
      <c r="V2" s="10"/>
      <c r="W2" s="11" t="s">
        <v>40</v>
      </c>
    </row>
    <row r="3" spans="1:23" ht="20.100000000000001" customHeight="1" thickBot="1">
      <c r="A3" s="12"/>
      <c r="B3" s="13"/>
      <c r="C3" s="14" t="s">
        <v>41</v>
      </c>
      <c r="D3" s="15" t="s">
        <v>42</v>
      </c>
      <c r="E3" s="14" t="s">
        <v>41</v>
      </c>
      <c r="F3" s="15" t="s">
        <v>42</v>
      </c>
      <c r="G3" s="14" t="s">
        <v>41</v>
      </c>
      <c r="H3" s="15" t="s">
        <v>42</v>
      </c>
      <c r="I3" s="14" t="s">
        <v>41</v>
      </c>
      <c r="J3" s="15" t="s">
        <v>42</v>
      </c>
      <c r="K3" s="14" t="s">
        <v>41</v>
      </c>
      <c r="L3" s="15" t="s">
        <v>42</v>
      </c>
      <c r="M3" s="14" t="s">
        <v>41</v>
      </c>
      <c r="N3" s="15" t="s">
        <v>42</v>
      </c>
      <c r="O3" s="14" t="s">
        <v>41</v>
      </c>
      <c r="P3" s="15" t="s">
        <v>42</v>
      </c>
      <c r="Q3" s="14" t="s">
        <v>41</v>
      </c>
      <c r="R3" s="15" t="s">
        <v>42</v>
      </c>
      <c r="S3" s="14" t="s">
        <v>41</v>
      </c>
      <c r="T3" s="15" t="s">
        <v>42</v>
      </c>
      <c r="U3" s="16" t="s">
        <v>41</v>
      </c>
      <c r="V3" s="17" t="s">
        <v>42</v>
      </c>
      <c r="W3" s="18"/>
    </row>
    <row r="4" spans="1:23" ht="30.75" customHeight="1" thickTop="1">
      <c r="A4" s="168" t="s">
        <v>101</v>
      </c>
      <c r="B4" s="171"/>
      <c r="C4" s="19" t="s">
        <v>1</v>
      </c>
      <c r="D4" s="20">
        <v>2.5</v>
      </c>
      <c r="E4" s="21" t="s">
        <v>43</v>
      </c>
      <c r="F4" s="22">
        <v>2.5</v>
      </c>
      <c r="G4" s="21" t="s">
        <v>6</v>
      </c>
      <c r="H4" s="23">
        <v>2</v>
      </c>
      <c r="I4" s="21" t="s">
        <v>7</v>
      </c>
      <c r="J4" s="22">
        <v>2</v>
      </c>
      <c r="K4" s="21" t="s">
        <v>44</v>
      </c>
      <c r="L4" s="23">
        <v>4.5</v>
      </c>
      <c r="M4" s="21" t="s">
        <v>45</v>
      </c>
      <c r="N4" s="22">
        <v>2.5</v>
      </c>
      <c r="O4" s="24"/>
      <c r="P4" s="25"/>
      <c r="Q4" s="21" t="s">
        <v>46</v>
      </c>
      <c r="R4" s="25">
        <v>0.3</v>
      </c>
      <c r="S4" s="21" t="s">
        <v>46</v>
      </c>
      <c r="T4" s="25">
        <v>0.2</v>
      </c>
      <c r="U4" s="26"/>
      <c r="V4" s="27"/>
      <c r="W4" s="28">
        <f>SUM(D4:D10)+SUM(F4:F10)+SUM(H4:H10)+SUM(J4:J10)+SUM(L4:L10)+SUM(N4:N10)+SUM(P4:P10)+SUM(R4:R10)+SUM(T4:T10)+SUM(V4:V10)-2</f>
        <v>65</v>
      </c>
    </row>
    <row r="5" spans="1:23" ht="20.100000000000001" customHeight="1">
      <c r="A5" s="172"/>
      <c r="B5" s="173"/>
      <c r="C5" s="29" t="s">
        <v>47</v>
      </c>
      <c r="D5" s="30">
        <v>0</v>
      </c>
      <c r="E5" s="29" t="s">
        <v>47</v>
      </c>
      <c r="F5" s="30">
        <v>0</v>
      </c>
      <c r="G5" s="29" t="s">
        <v>47</v>
      </c>
      <c r="H5" s="30">
        <v>0</v>
      </c>
      <c r="I5" s="29" t="s">
        <v>47</v>
      </c>
      <c r="J5" s="30">
        <v>2</v>
      </c>
      <c r="K5" s="19" t="s">
        <v>48</v>
      </c>
      <c r="L5" s="20">
        <v>2</v>
      </c>
      <c r="M5" s="29" t="s">
        <v>49</v>
      </c>
      <c r="N5" s="20">
        <v>2</v>
      </c>
      <c r="O5" s="31"/>
      <c r="P5" s="32"/>
      <c r="Q5" s="31"/>
      <c r="R5" s="32"/>
      <c r="S5" s="31"/>
      <c r="T5" s="32"/>
      <c r="U5" s="33"/>
      <c r="V5" s="34"/>
      <c r="W5" s="35"/>
    </row>
    <row r="6" spans="1:23" ht="20.100000000000001" customHeight="1">
      <c r="A6" s="172"/>
      <c r="B6" s="173"/>
      <c r="C6" s="19" t="s">
        <v>0</v>
      </c>
      <c r="D6" s="20">
        <v>6</v>
      </c>
      <c r="E6" s="19" t="s">
        <v>4</v>
      </c>
      <c r="F6" s="20">
        <v>6</v>
      </c>
      <c r="G6" s="29" t="s">
        <v>25</v>
      </c>
      <c r="H6" s="36">
        <v>3</v>
      </c>
      <c r="I6" s="29"/>
      <c r="J6" s="36"/>
      <c r="K6" s="19"/>
      <c r="L6" s="20"/>
      <c r="M6" s="37" t="s">
        <v>50</v>
      </c>
      <c r="N6" s="20">
        <v>2</v>
      </c>
      <c r="O6" s="29"/>
      <c r="P6" s="30"/>
      <c r="Q6" s="31"/>
      <c r="R6" s="32"/>
      <c r="S6" s="31"/>
      <c r="T6" s="32"/>
      <c r="U6" s="33"/>
      <c r="V6" s="34"/>
      <c r="W6" s="35"/>
    </row>
    <row r="7" spans="1:23" ht="20.100000000000001" customHeight="1">
      <c r="A7" s="172"/>
      <c r="B7" s="173"/>
      <c r="C7" s="19" t="s">
        <v>3</v>
      </c>
      <c r="D7" s="20">
        <v>4</v>
      </c>
      <c r="E7" s="19" t="s">
        <v>5</v>
      </c>
      <c r="F7" s="20">
        <v>6</v>
      </c>
      <c r="G7" s="29" t="s">
        <v>8</v>
      </c>
      <c r="H7" s="36">
        <v>4</v>
      </c>
      <c r="I7" s="31"/>
      <c r="J7" s="36"/>
      <c r="K7" s="31"/>
      <c r="L7" s="36"/>
      <c r="M7" s="29" t="s">
        <v>46</v>
      </c>
      <c r="N7" s="36">
        <v>0.3</v>
      </c>
      <c r="O7" s="31"/>
      <c r="P7" s="32"/>
      <c r="Q7" s="31"/>
      <c r="R7" s="32"/>
      <c r="S7" s="31"/>
      <c r="T7" s="32"/>
      <c r="U7" s="33"/>
      <c r="V7" s="34"/>
      <c r="W7" s="35"/>
    </row>
    <row r="8" spans="1:23" ht="20.100000000000001" customHeight="1">
      <c r="A8" s="172"/>
      <c r="B8" s="173"/>
      <c r="C8" s="19" t="s">
        <v>24</v>
      </c>
      <c r="D8" s="20">
        <v>1</v>
      </c>
      <c r="E8" s="19" t="s">
        <v>24</v>
      </c>
      <c r="F8" s="20">
        <v>0.2</v>
      </c>
      <c r="G8" s="29" t="s">
        <v>9</v>
      </c>
      <c r="H8" s="36">
        <v>4</v>
      </c>
      <c r="I8" s="31"/>
      <c r="J8" s="36"/>
      <c r="K8" s="31"/>
      <c r="L8" s="36"/>
      <c r="M8" s="29"/>
      <c r="N8" s="36"/>
      <c r="O8" s="31"/>
      <c r="P8" s="32"/>
      <c r="Q8" s="31"/>
      <c r="R8" s="32"/>
      <c r="S8" s="31"/>
      <c r="T8" s="32"/>
      <c r="U8" s="33"/>
      <c r="V8" s="34"/>
      <c r="W8" s="35"/>
    </row>
    <row r="9" spans="1:23" ht="20.100000000000001" customHeight="1">
      <c r="A9" s="172"/>
      <c r="B9" s="173"/>
      <c r="C9" s="19"/>
      <c r="D9" s="20"/>
      <c r="E9" s="19"/>
      <c r="F9" s="38"/>
      <c r="G9" s="29" t="s">
        <v>10</v>
      </c>
      <c r="H9" s="36">
        <v>4</v>
      </c>
      <c r="I9" s="31"/>
      <c r="J9" s="36"/>
      <c r="K9" s="31"/>
      <c r="L9" s="36"/>
      <c r="M9" s="29"/>
      <c r="N9" s="36"/>
      <c r="O9" s="31"/>
      <c r="P9" s="32"/>
      <c r="Q9" s="31"/>
      <c r="R9" s="32"/>
      <c r="S9" s="31"/>
      <c r="T9" s="32"/>
      <c r="U9" s="33"/>
      <c r="V9" s="34"/>
      <c r="W9" s="35"/>
    </row>
    <row r="10" spans="1:23" ht="20.100000000000001" customHeight="1" thickBot="1">
      <c r="A10" s="174"/>
      <c r="B10" s="175"/>
      <c r="C10" s="39" t="s">
        <v>51</v>
      </c>
      <c r="D10" s="15">
        <v>1</v>
      </c>
      <c r="E10" s="39" t="s">
        <v>51</v>
      </c>
      <c r="F10" s="15">
        <v>1</v>
      </c>
      <c r="G10" s="39" t="s">
        <v>51</v>
      </c>
      <c r="H10" s="15">
        <v>1</v>
      </c>
      <c r="I10" s="39" t="s">
        <v>51</v>
      </c>
      <c r="J10" s="15">
        <v>1</v>
      </c>
      <c r="K10" s="39"/>
      <c r="L10" s="15"/>
      <c r="M10" s="39"/>
      <c r="N10" s="15"/>
      <c r="O10" s="40"/>
      <c r="P10" s="41"/>
      <c r="Q10" s="40"/>
      <c r="R10" s="41"/>
      <c r="S10" s="40"/>
      <c r="T10" s="41"/>
      <c r="U10" s="42"/>
      <c r="V10" s="43"/>
      <c r="W10" s="44"/>
    </row>
    <row r="11" spans="1:23" ht="20.100000000000001" customHeight="1" thickTop="1">
      <c r="A11" s="168" t="s">
        <v>102</v>
      </c>
      <c r="B11" s="5"/>
      <c r="C11" s="45" t="s">
        <v>26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 t="s">
        <v>27</v>
      </c>
      <c r="P11" s="47"/>
      <c r="Q11" s="47"/>
      <c r="R11" s="47"/>
      <c r="S11" s="47"/>
      <c r="T11" s="47"/>
      <c r="U11" s="47"/>
      <c r="V11" s="47"/>
      <c r="W11" s="11">
        <v>8</v>
      </c>
    </row>
    <row r="12" spans="1:23" ht="20.100000000000001" customHeight="1">
      <c r="A12" s="48"/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3"/>
    </row>
    <row r="13" spans="1:23" ht="20.100000000000001" customHeight="1">
      <c r="A13" s="48"/>
      <c r="B13" s="49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2"/>
      <c r="Q13" s="52"/>
      <c r="R13" s="52"/>
      <c r="S13" s="52"/>
      <c r="T13" s="52"/>
      <c r="U13" s="52"/>
      <c r="V13" s="52"/>
      <c r="W13" s="53"/>
    </row>
    <row r="14" spans="1:23" ht="20.100000000000001" customHeight="1" thickBot="1">
      <c r="A14" s="12"/>
      <c r="B14" s="1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6"/>
      <c r="V14" s="56"/>
      <c r="W14" s="18"/>
    </row>
    <row r="15" spans="1:23" ht="20.100000000000001" customHeight="1" thickTop="1">
      <c r="A15" s="167" t="s">
        <v>52</v>
      </c>
      <c r="B15" s="171"/>
      <c r="C15" s="57"/>
      <c r="D15" s="58"/>
      <c r="E15" s="57"/>
      <c r="F15" s="58"/>
      <c r="G15" s="59" t="s">
        <v>53</v>
      </c>
      <c r="H15" s="60">
        <v>5</v>
      </c>
      <c r="I15" s="61" t="s">
        <v>54</v>
      </c>
      <c r="J15" s="62">
        <v>5</v>
      </c>
      <c r="K15" s="63" t="s">
        <v>55</v>
      </c>
      <c r="L15" s="62">
        <v>3</v>
      </c>
      <c r="M15" s="57"/>
      <c r="N15" s="64"/>
      <c r="O15" s="65"/>
      <c r="P15" s="58"/>
      <c r="Q15" s="57"/>
      <c r="R15" s="58"/>
      <c r="S15" s="57"/>
      <c r="T15" s="58"/>
      <c r="U15" s="65"/>
      <c r="V15" s="66"/>
      <c r="W15" s="67">
        <f>SUM(H15:H18)+SUM(J15:J18)+SUM(L15:L18)</f>
        <v>23.5</v>
      </c>
    </row>
    <row r="16" spans="1:23" ht="20.100000000000001" customHeight="1">
      <c r="A16" s="172"/>
      <c r="B16" s="173"/>
      <c r="C16" s="19"/>
      <c r="D16" s="38"/>
      <c r="E16" s="19"/>
      <c r="F16" s="38"/>
      <c r="G16" s="68"/>
      <c r="H16" s="20"/>
      <c r="I16" s="69" t="s">
        <v>56</v>
      </c>
      <c r="J16" s="70">
        <v>2.5</v>
      </c>
      <c r="K16" s="71" t="s">
        <v>57</v>
      </c>
      <c r="L16" s="72">
        <v>2</v>
      </c>
      <c r="M16" s="19"/>
      <c r="N16" s="20"/>
      <c r="O16" s="68"/>
      <c r="P16" s="38"/>
      <c r="Q16" s="19"/>
      <c r="R16" s="38"/>
      <c r="S16" s="19"/>
      <c r="T16" s="38"/>
      <c r="U16" s="68"/>
      <c r="V16" s="73"/>
      <c r="W16" s="74"/>
    </row>
    <row r="17" spans="1:23" ht="20.100000000000001" customHeight="1">
      <c r="A17" s="172"/>
      <c r="B17" s="173"/>
      <c r="C17" s="19"/>
      <c r="D17" s="38"/>
      <c r="E17" s="19"/>
      <c r="F17" s="38"/>
      <c r="G17" s="68"/>
      <c r="H17" s="20"/>
      <c r="I17" s="29" t="s">
        <v>58</v>
      </c>
      <c r="J17" s="72">
        <v>4</v>
      </c>
      <c r="K17" s="68"/>
      <c r="L17" s="20"/>
      <c r="M17" s="19"/>
      <c r="N17" s="20"/>
      <c r="O17" s="68"/>
      <c r="P17" s="38"/>
      <c r="Q17" s="19"/>
      <c r="R17" s="38"/>
      <c r="S17" s="19"/>
      <c r="T17" s="38"/>
      <c r="U17" s="68"/>
      <c r="V17" s="73"/>
      <c r="W17" s="74"/>
    </row>
    <row r="18" spans="1:23" ht="20.100000000000001" customHeight="1" thickBot="1">
      <c r="A18" s="174"/>
      <c r="B18" s="175"/>
      <c r="C18" s="39"/>
      <c r="D18" s="75"/>
      <c r="E18" s="39"/>
      <c r="F18" s="75"/>
      <c r="G18" s="76"/>
      <c r="H18" s="77"/>
      <c r="I18" s="78" t="s">
        <v>59</v>
      </c>
      <c r="J18" s="79">
        <v>2</v>
      </c>
      <c r="K18" s="76"/>
      <c r="L18" s="77"/>
      <c r="M18" s="80"/>
      <c r="N18" s="77"/>
      <c r="O18" s="76"/>
      <c r="P18" s="81"/>
      <c r="Q18" s="80"/>
      <c r="R18" s="81"/>
      <c r="S18" s="80"/>
      <c r="T18" s="81"/>
      <c r="U18" s="76"/>
      <c r="V18" s="82"/>
      <c r="W18" s="74"/>
    </row>
    <row r="19" spans="1:23" ht="20.100000000000001" customHeight="1" thickTop="1">
      <c r="A19" s="168" t="s">
        <v>97</v>
      </c>
      <c r="B19" s="171"/>
      <c r="C19" s="57"/>
      <c r="D19" s="58"/>
      <c r="E19" s="57"/>
      <c r="F19" s="58"/>
      <c r="G19" s="83" t="s">
        <v>60</v>
      </c>
      <c r="H19" s="84">
        <v>3.5</v>
      </c>
      <c r="I19" s="85" t="s">
        <v>61</v>
      </c>
      <c r="J19" s="84">
        <v>2</v>
      </c>
      <c r="K19" s="83" t="s">
        <v>62</v>
      </c>
      <c r="L19" s="84">
        <v>4</v>
      </c>
      <c r="M19" s="85" t="s">
        <v>63</v>
      </c>
      <c r="N19" s="84">
        <v>4</v>
      </c>
      <c r="O19" s="83" t="s">
        <v>64</v>
      </c>
      <c r="P19" s="86">
        <v>3.5</v>
      </c>
      <c r="Q19" s="87"/>
      <c r="R19" s="88"/>
      <c r="S19" s="87"/>
      <c r="T19" s="88"/>
      <c r="U19" s="89"/>
      <c r="V19" s="88"/>
      <c r="W19" s="90">
        <f>SUM(H19:H22)+SUM(J19:J22)+SUM(L19:L22)+SUM(N19:N22)+SUM(P19:P22)</f>
        <v>27</v>
      </c>
    </row>
    <row r="20" spans="1:23" ht="20.100000000000001" customHeight="1">
      <c r="A20" s="172"/>
      <c r="B20" s="173"/>
      <c r="C20" s="19"/>
      <c r="D20" s="38"/>
      <c r="E20" s="19"/>
      <c r="F20" s="38"/>
      <c r="G20" s="91"/>
      <c r="H20" s="22"/>
      <c r="I20" s="21" t="s">
        <v>65</v>
      </c>
      <c r="J20" s="92">
        <v>1</v>
      </c>
      <c r="K20" s="91"/>
      <c r="L20" s="23"/>
      <c r="M20" s="21" t="s">
        <v>66</v>
      </c>
      <c r="N20" s="93">
        <v>4</v>
      </c>
      <c r="O20" s="91"/>
      <c r="P20" s="94"/>
      <c r="Q20" s="95"/>
      <c r="R20" s="94"/>
      <c r="S20" s="95"/>
      <c r="T20" s="94"/>
      <c r="U20" s="91"/>
      <c r="V20" s="96"/>
      <c r="W20" s="74"/>
    </row>
    <row r="21" spans="1:23" ht="20.100000000000001" customHeight="1">
      <c r="A21" s="172"/>
      <c r="B21" s="173"/>
      <c r="C21" s="19"/>
      <c r="D21" s="38"/>
      <c r="E21" s="19"/>
      <c r="F21" s="38"/>
      <c r="G21" s="68"/>
      <c r="H21" s="20"/>
      <c r="I21" s="19"/>
      <c r="J21" s="20"/>
      <c r="K21" s="68"/>
      <c r="L21" s="20"/>
      <c r="M21" s="29" t="s">
        <v>67</v>
      </c>
      <c r="N21" s="97">
        <v>3.5</v>
      </c>
      <c r="O21" s="68"/>
      <c r="P21" s="38"/>
      <c r="Q21" s="19"/>
      <c r="R21" s="38"/>
      <c r="S21" s="19"/>
      <c r="T21" s="38"/>
      <c r="U21" s="68"/>
      <c r="V21" s="73"/>
      <c r="W21" s="74"/>
    </row>
    <row r="22" spans="1:23" ht="20.100000000000001" customHeight="1" thickBot="1">
      <c r="A22" s="174"/>
      <c r="B22" s="175"/>
      <c r="C22" s="39"/>
      <c r="D22" s="75"/>
      <c r="E22" s="39"/>
      <c r="F22" s="75"/>
      <c r="G22" s="98"/>
      <c r="H22" s="99"/>
      <c r="I22" s="39"/>
      <c r="J22" s="99"/>
      <c r="K22" s="98"/>
      <c r="L22" s="99"/>
      <c r="M22" s="100" t="s">
        <v>68</v>
      </c>
      <c r="N22" s="101">
        <v>1.5</v>
      </c>
      <c r="O22" s="98"/>
      <c r="P22" s="75"/>
      <c r="Q22" s="39"/>
      <c r="R22" s="75"/>
      <c r="S22" s="39"/>
      <c r="T22" s="75"/>
      <c r="U22" s="98"/>
      <c r="V22" s="102"/>
      <c r="W22" s="103"/>
    </row>
    <row r="23" spans="1:23" ht="20.100000000000001" customHeight="1" thickTop="1">
      <c r="A23" s="168" t="s">
        <v>98</v>
      </c>
      <c r="B23" s="171"/>
      <c r="C23" s="57"/>
      <c r="D23" s="58"/>
      <c r="E23" s="57"/>
      <c r="F23" s="58"/>
      <c r="G23" s="91"/>
      <c r="H23" s="22"/>
      <c r="I23" s="95"/>
      <c r="J23" s="22"/>
      <c r="K23" s="104" t="s">
        <v>69</v>
      </c>
      <c r="L23" s="105">
        <v>2</v>
      </c>
      <c r="M23" s="106" t="s">
        <v>70</v>
      </c>
      <c r="N23" s="105">
        <v>2</v>
      </c>
      <c r="O23" s="107" t="s">
        <v>71</v>
      </c>
      <c r="P23" s="108">
        <v>4</v>
      </c>
      <c r="Q23" s="21" t="s">
        <v>11</v>
      </c>
      <c r="R23" s="108">
        <v>2</v>
      </c>
      <c r="S23" s="95"/>
      <c r="T23" s="94"/>
      <c r="U23" s="91"/>
      <c r="V23" s="96"/>
      <c r="W23" s="67">
        <f>SUM(H23:H25)+SUM(J23:J25)+SUM(L23:L25)+SUM(N23:N25)+SUM(P23:P25)+SUM(R23:R25)</f>
        <v>16</v>
      </c>
    </row>
    <row r="24" spans="1:23" ht="20.100000000000001" customHeight="1">
      <c r="A24" s="172"/>
      <c r="B24" s="173"/>
      <c r="C24" s="19"/>
      <c r="D24" s="38"/>
      <c r="E24" s="19"/>
      <c r="F24" s="38"/>
      <c r="G24" s="68"/>
      <c r="H24" s="20"/>
      <c r="I24" s="19"/>
      <c r="J24" s="20"/>
      <c r="K24" s="68"/>
      <c r="L24" s="20"/>
      <c r="M24" s="19"/>
      <c r="N24" s="20"/>
      <c r="O24" s="71" t="s">
        <v>12</v>
      </c>
      <c r="P24" s="109">
        <v>2</v>
      </c>
      <c r="Q24" s="110" t="s">
        <v>72</v>
      </c>
      <c r="R24" s="109">
        <v>2</v>
      </c>
      <c r="S24" s="19"/>
      <c r="T24" s="38"/>
      <c r="U24" s="68"/>
      <c r="V24" s="73"/>
      <c r="W24" s="74"/>
    </row>
    <row r="25" spans="1:23" ht="20.100000000000001" customHeight="1" thickBot="1">
      <c r="A25" s="174"/>
      <c r="B25" s="175"/>
      <c r="C25" s="39"/>
      <c r="D25" s="75"/>
      <c r="E25" s="39"/>
      <c r="F25" s="75"/>
      <c r="G25" s="98"/>
      <c r="H25" s="99"/>
      <c r="I25" s="39"/>
      <c r="J25" s="99"/>
      <c r="K25" s="98"/>
      <c r="L25" s="99"/>
      <c r="M25" s="39"/>
      <c r="N25" s="99"/>
      <c r="O25" s="98"/>
      <c r="P25" s="75"/>
      <c r="Q25" s="111" t="s">
        <v>13</v>
      </c>
      <c r="R25" s="112">
        <v>2</v>
      </c>
      <c r="S25" s="39"/>
      <c r="T25" s="75"/>
      <c r="U25" s="98"/>
      <c r="V25" s="102"/>
      <c r="W25" s="103"/>
    </row>
    <row r="26" spans="1:23" ht="20.100000000000001" customHeight="1" thickTop="1">
      <c r="A26" s="90" t="s">
        <v>73</v>
      </c>
      <c r="B26" s="169" t="s">
        <v>99</v>
      </c>
      <c r="C26" s="113"/>
      <c r="D26" s="64"/>
      <c r="E26" s="113"/>
      <c r="F26" s="64"/>
      <c r="G26" s="114" t="s">
        <v>28</v>
      </c>
      <c r="H26" s="105">
        <v>1</v>
      </c>
      <c r="I26" s="95"/>
      <c r="J26" s="22"/>
      <c r="K26" s="104" t="s">
        <v>74</v>
      </c>
      <c r="L26" s="115">
        <v>2</v>
      </c>
      <c r="M26" s="116" t="s">
        <v>14</v>
      </c>
      <c r="N26" s="92">
        <v>2</v>
      </c>
      <c r="O26" s="117" t="s">
        <v>75</v>
      </c>
      <c r="P26" s="92">
        <v>2</v>
      </c>
      <c r="Q26" s="29" t="s">
        <v>76</v>
      </c>
      <c r="R26" s="118">
        <v>2</v>
      </c>
      <c r="S26" s="29"/>
      <c r="T26" s="118"/>
      <c r="U26" s="91"/>
      <c r="V26" s="96"/>
      <c r="W26" s="119">
        <v>6.5</v>
      </c>
    </row>
    <row r="27" spans="1:23" ht="20.100000000000001" customHeight="1">
      <c r="A27" s="74"/>
      <c r="B27" s="74"/>
      <c r="C27" s="120"/>
      <c r="D27" s="20"/>
      <c r="E27" s="120"/>
      <c r="F27" s="20"/>
      <c r="G27" s="91"/>
      <c r="H27" s="20"/>
      <c r="I27" s="19"/>
      <c r="J27" s="20"/>
      <c r="K27" s="68" t="s">
        <v>15</v>
      </c>
      <c r="L27" s="20">
        <v>1.5</v>
      </c>
      <c r="M27" s="19"/>
      <c r="N27" s="20"/>
      <c r="O27" s="71" t="s">
        <v>77</v>
      </c>
      <c r="P27" s="30">
        <v>2</v>
      </c>
      <c r="Q27" s="21" t="s">
        <v>78</v>
      </c>
      <c r="R27" s="121">
        <v>2</v>
      </c>
      <c r="S27" s="19"/>
      <c r="T27" s="38"/>
      <c r="U27" s="68"/>
      <c r="V27" s="73"/>
      <c r="W27" s="122"/>
    </row>
    <row r="28" spans="1:23" ht="20.100000000000001" customHeight="1">
      <c r="A28" s="74"/>
      <c r="B28" s="74"/>
      <c r="C28" s="120"/>
      <c r="D28" s="20"/>
      <c r="E28" s="120"/>
      <c r="F28" s="20"/>
      <c r="G28" s="68"/>
      <c r="H28" s="20"/>
      <c r="I28" s="19"/>
      <c r="J28" s="20"/>
      <c r="K28" s="68"/>
      <c r="L28" s="20"/>
      <c r="M28" s="19"/>
      <c r="N28" s="20"/>
      <c r="O28" s="123" t="s">
        <v>29</v>
      </c>
      <c r="P28" s="30">
        <v>1</v>
      </c>
      <c r="Q28" s="29" t="s">
        <v>79</v>
      </c>
      <c r="R28" s="118">
        <v>1</v>
      </c>
      <c r="S28" s="19"/>
      <c r="T28" s="38"/>
      <c r="U28" s="68"/>
      <c r="V28" s="73"/>
      <c r="W28" s="122"/>
    </row>
    <row r="29" spans="1:23" ht="20.100000000000001" customHeight="1">
      <c r="A29" s="74"/>
      <c r="B29" s="74"/>
      <c r="C29" s="120"/>
      <c r="D29" s="20"/>
      <c r="E29" s="120"/>
      <c r="F29" s="20"/>
      <c r="G29" s="68"/>
      <c r="H29" s="20"/>
      <c r="I29" s="19"/>
      <c r="J29" s="20"/>
      <c r="K29" s="68"/>
      <c r="L29" s="20"/>
      <c r="M29" s="19"/>
      <c r="N29" s="20"/>
      <c r="O29" s="68"/>
      <c r="P29" s="38"/>
      <c r="Q29" s="29" t="s">
        <v>80</v>
      </c>
      <c r="R29" s="118">
        <v>1</v>
      </c>
      <c r="S29" s="19"/>
      <c r="T29" s="38"/>
      <c r="U29" s="68"/>
      <c r="V29" s="73"/>
      <c r="W29" s="122"/>
    </row>
    <row r="30" spans="1:23" ht="20.100000000000001" customHeight="1" thickBot="1">
      <c r="A30" s="74"/>
      <c r="B30" s="103"/>
      <c r="C30" s="124"/>
      <c r="D30" s="99"/>
      <c r="E30" s="124"/>
      <c r="F30" s="99"/>
      <c r="G30" s="98"/>
      <c r="H30" s="99"/>
      <c r="I30" s="39"/>
      <c r="J30" s="99"/>
      <c r="K30" s="98"/>
      <c r="L30" s="99"/>
      <c r="M30" s="39"/>
      <c r="N30" s="99"/>
      <c r="O30" s="98"/>
      <c r="P30" s="75"/>
      <c r="Q30" s="100" t="s">
        <v>81</v>
      </c>
      <c r="R30" s="125">
        <v>1.5</v>
      </c>
      <c r="S30" s="39"/>
      <c r="T30" s="75"/>
      <c r="U30" s="98"/>
      <c r="V30" s="102"/>
      <c r="W30" s="126"/>
    </row>
    <row r="31" spans="1:23" ht="20.100000000000001" customHeight="1" thickTop="1">
      <c r="A31" s="74"/>
      <c r="B31" s="127" t="s">
        <v>73</v>
      </c>
      <c r="C31" s="128"/>
      <c r="D31" s="22"/>
      <c r="E31" s="128"/>
      <c r="F31" s="22"/>
      <c r="G31" s="91"/>
      <c r="H31" s="22"/>
      <c r="I31" s="95"/>
      <c r="J31" s="22"/>
      <c r="K31" s="91"/>
      <c r="L31" s="22"/>
      <c r="M31" s="95"/>
      <c r="N31" s="22"/>
      <c r="O31" s="91"/>
      <c r="P31" s="94"/>
      <c r="Q31" s="95"/>
      <c r="R31" s="94"/>
      <c r="S31" s="21" t="s">
        <v>82</v>
      </c>
      <c r="T31" s="129">
        <v>2.5</v>
      </c>
      <c r="U31" s="91"/>
      <c r="V31" s="96"/>
      <c r="W31" s="119">
        <v>7</v>
      </c>
    </row>
    <row r="32" spans="1:23" ht="20.100000000000001" customHeight="1">
      <c r="A32" s="74"/>
      <c r="B32" s="130"/>
      <c r="C32" s="120"/>
      <c r="D32" s="20"/>
      <c r="E32" s="120"/>
      <c r="F32" s="20"/>
      <c r="G32" s="68"/>
      <c r="H32" s="20"/>
      <c r="I32" s="19"/>
      <c r="J32" s="20"/>
      <c r="K32" s="68"/>
      <c r="L32" s="20"/>
      <c r="M32" s="19"/>
      <c r="N32" s="20"/>
      <c r="O32" s="68"/>
      <c r="P32" s="38"/>
      <c r="Q32" s="19"/>
      <c r="R32" s="38"/>
      <c r="S32" s="29" t="s">
        <v>83</v>
      </c>
      <c r="T32" s="131">
        <v>2</v>
      </c>
      <c r="U32" s="68"/>
      <c r="V32" s="73"/>
      <c r="W32" s="122"/>
    </row>
    <row r="33" spans="1:23" ht="20.100000000000001" customHeight="1">
      <c r="A33" s="74"/>
      <c r="B33" s="130"/>
      <c r="C33" s="120"/>
      <c r="D33" s="20"/>
      <c r="E33" s="120"/>
      <c r="F33" s="20"/>
      <c r="G33" s="68"/>
      <c r="H33" s="20"/>
      <c r="I33" s="19"/>
      <c r="J33" s="20"/>
      <c r="K33" s="68"/>
      <c r="L33" s="20"/>
      <c r="M33" s="19"/>
      <c r="N33" s="20"/>
      <c r="O33" s="68"/>
      <c r="P33" s="38"/>
      <c r="Q33" s="19"/>
      <c r="R33" s="38"/>
      <c r="S33" s="29" t="s">
        <v>84</v>
      </c>
      <c r="T33" s="131">
        <v>2</v>
      </c>
      <c r="U33" s="68"/>
      <c r="V33" s="73"/>
      <c r="W33" s="122"/>
    </row>
    <row r="34" spans="1:23" ht="20.100000000000001" customHeight="1">
      <c r="A34" s="74"/>
      <c r="B34" s="130"/>
      <c r="C34" s="120"/>
      <c r="D34" s="20"/>
      <c r="E34" s="120"/>
      <c r="F34" s="20"/>
      <c r="G34" s="68"/>
      <c r="H34" s="20"/>
      <c r="I34" s="19"/>
      <c r="J34" s="20"/>
      <c r="K34" s="68"/>
      <c r="L34" s="20"/>
      <c r="M34" s="19"/>
      <c r="N34" s="20"/>
      <c r="O34" s="68"/>
      <c r="P34" s="38"/>
      <c r="Q34" s="19"/>
      <c r="R34" s="38"/>
      <c r="S34" s="132" t="s">
        <v>16</v>
      </c>
      <c r="T34" s="131">
        <v>2</v>
      </c>
      <c r="U34" s="68"/>
      <c r="V34" s="73"/>
      <c r="W34" s="122"/>
    </row>
    <row r="35" spans="1:23" ht="20.100000000000001" customHeight="1">
      <c r="A35" s="74"/>
      <c r="B35" s="130"/>
      <c r="C35" s="120"/>
      <c r="D35" s="20"/>
      <c r="E35" s="120"/>
      <c r="F35" s="20"/>
      <c r="G35" s="68"/>
      <c r="H35" s="20"/>
      <c r="I35" s="19"/>
      <c r="J35" s="20"/>
      <c r="K35" s="68"/>
      <c r="L35" s="20"/>
      <c r="M35" s="19"/>
      <c r="N35" s="20"/>
      <c r="O35" s="68"/>
      <c r="P35" s="38"/>
      <c r="Q35" s="19"/>
      <c r="R35" s="38"/>
      <c r="S35" s="29" t="s">
        <v>85</v>
      </c>
      <c r="T35" s="131">
        <v>2</v>
      </c>
      <c r="U35" s="68"/>
      <c r="V35" s="73"/>
      <c r="W35" s="122"/>
    </row>
    <row r="36" spans="1:23" ht="20.100000000000001" customHeight="1">
      <c r="A36" s="74"/>
      <c r="B36" s="130"/>
      <c r="C36" s="120"/>
      <c r="D36" s="20"/>
      <c r="E36" s="120"/>
      <c r="F36" s="20"/>
      <c r="G36" s="68"/>
      <c r="H36" s="20"/>
      <c r="I36" s="19"/>
      <c r="J36" s="20"/>
      <c r="K36" s="68"/>
      <c r="L36" s="20"/>
      <c r="M36" s="19"/>
      <c r="N36" s="20"/>
      <c r="O36" s="68"/>
      <c r="P36" s="38"/>
      <c r="Q36" s="19"/>
      <c r="R36" s="38"/>
      <c r="S36" s="29" t="s">
        <v>86</v>
      </c>
      <c r="T36" s="131">
        <v>2</v>
      </c>
      <c r="U36" s="68"/>
      <c r="V36" s="73"/>
      <c r="W36" s="122"/>
    </row>
    <row r="37" spans="1:23" ht="20.100000000000001" customHeight="1">
      <c r="A37" s="74"/>
      <c r="B37" s="130"/>
      <c r="C37" s="120"/>
      <c r="D37" s="20"/>
      <c r="E37" s="120"/>
      <c r="F37" s="20"/>
      <c r="G37" s="68"/>
      <c r="H37" s="20"/>
      <c r="I37" s="19"/>
      <c r="J37" s="20"/>
      <c r="K37" s="68"/>
      <c r="L37" s="20"/>
      <c r="M37" s="19"/>
      <c r="N37" s="20"/>
      <c r="O37" s="68"/>
      <c r="P37" s="38"/>
      <c r="Q37" s="19"/>
      <c r="R37" s="38"/>
      <c r="S37" s="29" t="s">
        <v>87</v>
      </c>
      <c r="T37" s="131">
        <v>0.5</v>
      </c>
      <c r="U37" s="68"/>
      <c r="V37" s="73"/>
      <c r="W37" s="122"/>
    </row>
    <row r="38" spans="1:23" ht="20.100000000000001" customHeight="1" thickBot="1">
      <c r="A38" s="74"/>
      <c r="B38" s="133"/>
      <c r="C38" s="134"/>
      <c r="D38" s="77"/>
      <c r="E38" s="134"/>
      <c r="F38" s="77"/>
      <c r="G38" s="98"/>
      <c r="H38" s="99"/>
      <c r="I38" s="39"/>
      <c r="J38" s="99"/>
      <c r="K38" s="98"/>
      <c r="L38" s="99"/>
      <c r="M38" s="39"/>
      <c r="N38" s="99"/>
      <c r="O38" s="98"/>
      <c r="P38" s="75"/>
      <c r="Q38" s="39"/>
      <c r="R38" s="75"/>
      <c r="S38" s="100" t="s">
        <v>88</v>
      </c>
      <c r="T38" s="125">
        <v>0.5</v>
      </c>
      <c r="U38" s="98"/>
      <c r="V38" s="102"/>
      <c r="W38" s="126"/>
    </row>
    <row r="39" spans="1:23" ht="20.100000000000001" customHeight="1" thickTop="1">
      <c r="A39" s="170" t="s">
        <v>100</v>
      </c>
      <c r="B39" s="135"/>
      <c r="C39" s="113"/>
      <c r="D39" s="64"/>
      <c r="E39" s="113"/>
      <c r="F39" s="64"/>
      <c r="G39" s="136" t="s">
        <v>89</v>
      </c>
      <c r="H39" s="137">
        <v>0</v>
      </c>
      <c r="I39" s="57"/>
      <c r="J39" s="64"/>
      <c r="K39" s="136" t="s">
        <v>17</v>
      </c>
      <c r="L39" s="137">
        <v>3.5</v>
      </c>
      <c r="M39" s="138" t="s">
        <v>90</v>
      </c>
      <c r="N39" s="137">
        <v>1</v>
      </c>
      <c r="O39" s="136" t="s">
        <v>91</v>
      </c>
      <c r="P39" s="137">
        <v>2.5</v>
      </c>
      <c r="Q39" s="138" t="s">
        <v>92</v>
      </c>
      <c r="R39" s="137">
        <v>1</v>
      </c>
      <c r="S39" s="138" t="s">
        <v>93</v>
      </c>
      <c r="T39" s="137">
        <v>0</v>
      </c>
      <c r="U39" s="136" t="s">
        <v>94</v>
      </c>
      <c r="V39" s="139">
        <v>12</v>
      </c>
      <c r="W39" s="140">
        <f>SUM(D39:D42)+SUM(F39:F42)+SUM(H39:H42)+SUM(L39:L42)+SUM(N39:N42)+SUM(P39:P42)+SUM(R39:R42)+SUM(T39:T42)+SUM(V39:V42)</f>
        <v>31</v>
      </c>
    </row>
    <row r="40" spans="1:23" ht="20.100000000000001" customHeight="1">
      <c r="A40" s="141"/>
      <c r="B40" s="142"/>
      <c r="C40" s="143"/>
      <c r="D40" s="144"/>
      <c r="E40" s="143"/>
      <c r="F40" s="144"/>
      <c r="G40" s="145" t="s">
        <v>18</v>
      </c>
      <c r="H40" s="146">
        <v>0.5</v>
      </c>
      <c r="I40" s="147"/>
      <c r="J40" s="144"/>
      <c r="K40" s="145"/>
      <c r="L40" s="146"/>
      <c r="M40" s="148"/>
      <c r="N40" s="146"/>
      <c r="O40" s="145"/>
      <c r="P40" s="146"/>
      <c r="Q40" s="148" t="s">
        <v>21</v>
      </c>
      <c r="R40" s="146">
        <v>3</v>
      </c>
      <c r="S40" s="148" t="s">
        <v>22</v>
      </c>
      <c r="T40" s="146">
        <v>0.5</v>
      </c>
      <c r="U40" s="145"/>
      <c r="V40" s="149"/>
      <c r="W40" s="150"/>
    </row>
    <row r="41" spans="1:23" ht="20.100000000000001" customHeight="1">
      <c r="A41" s="141"/>
      <c r="B41" s="142"/>
      <c r="C41" s="143"/>
      <c r="D41" s="144"/>
      <c r="E41" s="143"/>
      <c r="F41" s="144"/>
      <c r="G41" s="145"/>
      <c r="H41" s="146"/>
      <c r="I41" s="147"/>
      <c r="J41" s="144"/>
      <c r="K41" s="145"/>
      <c r="L41" s="146"/>
      <c r="M41" s="148"/>
      <c r="N41" s="146"/>
      <c r="O41" s="145"/>
      <c r="P41" s="146"/>
      <c r="Q41" s="148" t="s">
        <v>19</v>
      </c>
      <c r="R41" s="146">
        <v>2</v>
      </c>
      <c r="S41" s="148" t="s">
        <v>23</v>
      </c>
      <c r="T41" s="146">
        <v>1</v>
      </c>
      <c r="U41" s="145"/>
      <c r="V41" s="149"/>
      <c r="W41" s="150"/>
    </row>
    <row r="42" spans="1:23" ht="20.100000000000001" customHeight="1" thickBot="1">
      <c r="A42" s="151"/>
      <c r="B42" s="152"/>
      <c r="C42" s="124"/>
      <c r="D42" s="99"/>
      <c r="E42" s="124"/>
      <c r="F42" s="99"/>
      <c r="G42" s="153"/>
      <c r="H42" s="99"/>
      <c r="I42" s="154"/>
      <c r="J42" s="99"/>
      <c r="K42" s="155"/>
      <c r="L42" s="156"/>
      <c r="M42" s="100"/>
      <c r="N42" s="157"/>
      <c r="O42" s="158"/>
      <c r="P42" s="157"/>
      <c r="Q42" s="100"/>
      <c r="R42" s="157"/>
      <c r="S42" s="100" t="s">
        <v>20</v>
      </c>
      <c r="T42" s="157">
        <v>4</v>
      </c>
      <c r="U42" s="158"/>
      <c r="V42" s="159"/>
      <c r="W42" s="160"/>
    </row>
    <row r="43" spans="1:23" ht="20.100000000000001" customHeight="1" thickTop="1">
      <c r="A43" s="161" t="s">
        <v>95</v>
      </c>
      <c r="B43" s="161"/>
      <c r="C43" s="162"/>
      <c r="D43" s="163">
        <f>SUM(D4:D25)+SUM(D39:D42)+1</f>
        <v>15.5</v>
      </c>
      <c r="E43" s="162"/>
      <c r="F43" s="163">
        <f>SUM(F4:F25)+SUM(F39:F42)+1</f>
        <v>16.7</v>
      </c>
      <c r="G43" s="164"/>
      <c r="H43" s="163">
        <f>SUM(H4:H25)+SUM(H39:H42)+1</f>
        <v>28</v>
      </c>
      <c r="I43" s="165"/>
      <c r="J43" s="162">
        <f>SUM(J4:J25)+SUM(J39:J42)</f>
        <v>21.5</v>
      </c>
      <c r="K43" s="164"/>
      <c r="L43" s="163">
        <f>SUM(L4:L25)+SUM(L39:L42)+2</f>
        <v>23</v>
      </c>
      <c r="M43" s="165"/>
      <c r="N43" s="162">
        <f>SUM(N4:N25)+SUM(N39:N42)</f>
        <v>22.8</v>
      </c>
      <c r="O43" s="164"/>
      <c r="P43" s="163">
        <f>SUM(P4:P25)+SUM(P39:P42)+5</f>
        <v>17</v>
      </c>
      <c r="Q43" s="165"/>
      <c r="R43" s="162">
        <f>SUM(R4:R25)+SUM(R39:R42)+1</f>
        <v>13.3</v>
      </c>
      <c r="S43" s="164"/>
      <c r="T43" s="162">
        <f>SUM(T4:T25)+SUM(T39:T42)+10</f>
        <v>15.7</v>
      </c>
      <c r="U43" s="164"/>
      <c r="V43" s="162">
        <f>SUM(V4:V25)+SUM(V39:V42)</f>
        <v>12</v>
      </c>
      <c r="W43" s="166">
        <f>W4+W11+W15+W19+W23+W26+W31+W39</f>
        <v>184</v>
      </c>
    </row>
    <row r="44" spans="1:23">
      <c r="A44" s="2"/>
      <c r="B44" s="2"/>
      <c r="C44" s="2"/>
      <c r="D44" s="2"/>
      <c r="E44" s="2"/>
      <c r="F44" s="2"/>
      <c r="G44" s="2"/>
      <c r="H44" s="3"/>
      <c r="I44" s="2"/>
      <c r="J44" s="3"/>
      <c r="K44" s="2"/>
      <c r="L44" s="3"/>
      <c r="M44" s="2"/>
      <c r="N44" s="3"/>
      <c r="O44" s="2"/>
      <c r="P44" s="2"/>
      <c r="Q44" s="2"/>
      <c r="R44" s="2"/>
      <c r="S44" s="2"/>
      <c r="T44" s="2"/>
      <c r="U44" s="2"/>
      <c r="V44" s="2"/>
      <c r="W44" s="2">
        <f>D43+F43+H43+J43+L43+N43+P43+R43+T43+V43+8</f>
        <v>193.5</v>
      </c>
    </row>
  </sheetData>
  <mergeCells count="33">
    <mergeCell ref="W11:W14"/>
    <mergeCell ref="A1:W1"/>
    <mergeCell ref="A26:A38"/>
    <mergeCell ref="A23:B25"/>
    <mergeCell ref="S2:T2"/>
    <mergeCell ref="U2:V2"/>
    <mergeCell ref="A4:B10"/>
    <mergeCell ref="A15:B18"/>
    <mergeCell ref="G2:H2"/>
    <mergeCell ref="I2:J2"/>
    <mergeCell ref="K2:L2"/>
    <mergeCell ref="M2:N2"/>
    <mergeCell ref="O2:P2"/>
    <mergeCell ref="B31:B38"/>
    <mergeCell ref="A11:B14"/>
    <mergeCell ref="C11:N14"/>
    <mergeCell ref="Q2:R2"/>
    <mergeCell ref="A43:B43"/>
    <mergeCell ref="A2:B3"/>
    <mergeCell ref="W2:W3"/>
    <mergeCell ref="W26:W30"/>
    <mergeCell ref="W31:W38"/>
    <mergeCell ref="A39:B42"/>
    <mergeCell ref="W4:W10"/>
    <mergeCell ref="W15:W18"/>
    <mergeCell ref="W19:W22"/>
    <mergeCell ref="W23:W25"/>
    <mergeCell ref="W39:W42"/>
    <mergeCell ref="A19:B22"/>
    <mergeCell ref="C2:D2"/>
    <mergeCell ref="E2:F2"/>
    <mergeCell ref="B26:B30"/>
    <mergeCell ref="O11:V14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4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</cp:lastModifiedBy>
  <cp:lastPrinted>2019-10-09T00:33:45Z</cp:lastPrinted>
  <dcterms:created xsi:type="dcterms:W3CDTF">2019-07-20T07:32:22Z</dcterms:created>
  <dcterms:modified xsi:type="dcterms:W3CDTF">2019-10-09T00:35:00Z</dcterms:modified>
</cp:coreProperties>
</file>